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hlíková\Desktop\TOm\KH U nadjezdu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 102 - Komunikace a zpe..." sheetId="3" r:id="rId3"/>
    <sheet name="SO 401 - Veřejné osvětlen..." sheetId="4" r:id="rId4"/>
    <sheet name="SO 402 - Veřejné osvětlen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Komunikace a zpe...'!$C$86:$K$370</definedName>
    <definedName name="_xlnm.Print_Area" localSheetId="1">'SO 101 - Komunikace a zpe...'!$C$4:$J$39,'SO 101 - Komunikace a zpe...'!$C$45:$J$68,'SO 101 - Komunikace a zpe...'!$C$74:$K$370</definedName>
    <definedName name="_xlnm.Print_Titles" localSheetId="1">'SO 101 - Komunikace a zpe...'!$86:$86</definedName>
    <definedName name="_xlnm._FilterDatabase" localSheetId="2" hidden="1">'SO 102 - Komunikace a zpe...'!$C$86:$K$351</definedName>
    <definedName name="_xlnm.Print_Area" localSheetId="2">'SO 102 - Komunikace a zpe...'!$C$4:$J$39,'SO 102 - Komunikace a zpe...'!$C$45:$J$68,'SO 102 - Komunikace a zpe...'!$C$74:$K$351</definedName>
    <definedName name="_xlnm.Print_Titles" localSheetId="2">'SO 102 - Komunikace a zpe...'!$86:$86</definedName>
    <definedName name="_xlnm._FilterDatabase" localSheetId="3" hidden="1">'SO 401 - Veřejné osvětlen...'!$C$81:$K$504</definedName>
    <definedName name="_xlnm.Print_Area" localSheetId="3">'SO 401 - Veřejné osvětlen...'!$C$4:$J$39,'SO 401 - Veřejné osvětlen...'!$C$45:$J$63,'SO 401 - Veřejné osvětlen...'!$C$69:$K$504</definedName>
    <definedName name="_xlnm.Print_Titles" localSheetId="3">'SO 401 - Veřejné osvětlen...'!$81:$81</definedName>
    <definedName name="_xlnm._FilterDatabase" localSheetId="4" hidden="1">'SO 402 - Veřejné osvětlen...'!$C$80:$K$85</definedName>
    <definedName name="_xlnm.Print_Area" localSheetId="4">'SO 402 - Veřejné osvětlen...'!$C$4:$J$39,'SO 402 - Veřejné osvětlen...'!$C$45:$J$62,'SO 402 - Veřejné osvětlen...'!$C$68:$K$85</definedName>
    <definedName name="_xlnm.Print_Titles" localSheetId="4">'SO 402 - Veřejné osvětlen...'!$80:$80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8"/>
  <c r="J77"/>
  <c r="F77"/>
  <c r="F75"/>
  <c r="E73"/>
  <c r="J55"/>
  <c r="J54"/>
  <c r="F54"/>
  <c r="F52"/>
  <c r="E50"/>
  <c r="J18"/>
  <c r="E18"/>
  <c r="F78"/>
  <c r="J17"/>
  <c r="J12"/>
  <c r="J52"/>
  <c r="E7"/>
  <c r="E71"/>
  <c i="4" r="J37"/>
  <c r="J36"/>
  <c i="1" r="AY57"/>
  <c i="4" r="J35"/>
  <c i="1" r="AX57"/>
  <c i="4"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3"/>
  <c r="BH483"/>
  <c r="BG483"/>
  <c r="BF483"/>
  <c r="T483"/>
  <c r="R483"/>
  <c r="P483"/>
  <c r="BI478"/>
  <c r="BH478"/>
  <c r="BG478"/>
  <c r="BF478"/>
  <c r="T478"/>
  <c r="R478"/>
  <c r="P478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59"/>
  <c r="BH459"/>
  <c r="BG459"/>
  <c r="BF459"/>
  <c r="T459"/>
  <c r="R459"/>
  <c r="P459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3" r="J37"/>
  <c r="J36"/>
  <c i="1" r="AY56"/>
  <c i="3" r="J35"/>
  <c i="1" r="AX56"/>
  <c i="3"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2" r="J37"/>
  <c r="J36"/>
  <c i="1" r="AY55"/>
  <c i="2" r="J35"/>
  <c i="1" r="AX55"/>
  <c i="2"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1" r="L50"/>
  <c r="AM50"/>
  <c r="AM49"/>
  <c r="L49"/>
  <c r="AM47"/>
  <c r="L47"/>
  <c r="L45"/>
  <c r="L44"/>
  <c i="2" r="BK232"/>
  <c r="BK131"/>
  <c r="BK355"/>
  <c r="BK220"/>
  <c r="J94"/>
  <c r="BK242"/>
  <c r="J172"/>
  <c r="J127"/>
  <c i="3" r="J244"/>
  <c r="J157"/>
  <c r="BK347"/>
  <c r="BK247"/>
  <c r="J153"/>
  <c r="BK333"/>
  <c r="J221"/>
  <c r="BK141"/>
  <c r="J286"/>
  <c r="J90"/>
  <c i="4" r="BK413"/>
  <c r="J334"/>
  <c r="BK194"/>
  <c r="J141"/>
  <c r="J398"/>
  <c r="J312"/>
  <c r="J216"/>
  <c r="BK186"/>
  <c r="J114"/>
  <c r="J436"/>
  <c r="J324"/>
  <c r="J198"/>
  <c r="J97"/>
  <c r="BK451"/>
  <c r="J386"/>
  <c r="BK277"/>
  <c r="BK180"/>
  <c i="2" r="J352"/>
  <c r="BK289"/>
  <c r="BK261"/>
  <c r="J203"/>
  <c r="J104"/>
  <c r="J305"/>
  <c r="J268"/>
  <c r="BK191"/>
  <c r="BK101"/>
  <c r="BK337"/>
  <c r="BK251"/>
  <c r="J179"/>
  <c r="J251"/>
  <c r="BK185"/>
  <c r="J90"/>
  <c i="3" r="J290"/>
  <c r="J145"/>
  <c r="BK254"/>
  <c r="J190"/>
  <c r="J164"/>
  <c r="BK229"/>
  <c r="BK113"/>
  <c r="BK256"/>
  <c r="J98"/>
  <c i="4" r="J488"/>
  <c r="J338"/>
  <c r="J225"/>
  <c r="J116"/>
  <c r="J425"/>
  <c r="J326"/>
  <c r="BK235"/>
  <c r="BK174"/>
  <c r="J110"/>
  <c r="BK428"/>
  <c r="BK340"/>
  <c r="J253"/>
  <c r="BK134"/>
  <c r="BK473"/>
  <c r="J330"/>
  <c r="BK275"/>
  <c r="J172"/>
  <c r="J103"/>
  <c i="2" r="J301"/>
  <c r="J259"/>
  <c r="J200"/>
  <c r="BK90"/>
  <c r="J325"/>
  <c r="BK277"/>
  <c r="BK143"/>
  <c r="BK313"/>
  <c r="BK253"/>
  <c r="J177"/>
  <c r="J344"/>
  <c r="J217"/>
  <c r="J110"/>
  <c i="3" r="J310"/>
  <c r="J202"/>
  <c r="J330"/>
  <c r="BK167"/>
  <c r="J318"/>
  <c r="J250"/>
  <c r="BK157"/>
  <c r="J273"/>
  <c r="J184"/>
  <c i="4" r="J499"/>
  <c r="BK425"/>
  <c r="BK316"/>
  <c r="J180"/>
  <c r="J473"/>
  <c r="J408"/>
  <c i="3" r="BK290"/>
  <c r="BK194"/>
  <c r="J336"/>
  <c r="J270"/>
  <c r="J167"/>
  <c r="BK294"/>
  <c r="J192"/>
  <c r="BK153"/>
  <c i="4" r="BK493"/>
  <c r="BK398"/>
  <c r="BK291"/>
  <c r="J174"/>
  <c r="J442"/>
  <c r="J366"/>
  <c r="J291"/>
  <c r="J194"/>
  <c r="J136"/>
  <c r="J445"/>
  <c r="J296"/>
  <c r="BK220"/>
  <c r="J124"/>
  <c r="BK445"/>
  <c r="BK334"/>
  <c r="BK285"/>
  <c r="J126"/>
  <c i="5" r="F36"/>
  <c i="1" r="BC58"/>
  <c i="2" r="BK195"/>
  <c r="BK104"/>
  <c r="BK265"/>
  <c r="BK160"/>
  <c r="J257"/>
  <c r="J189"/>
  <c r="BK156"/>
  <c i="3" r="J217"/>
  <c r="BK124"/>
  <c r="BK298"/>
  <c r="BK225"/>
  <c r="J186"/>
  <c r="BK350"/>
  <c r="BK259"/>
  <c r="J124"/>
  <c r="J237"/>
  <c r="BK145"/>
  <c i="4" r="J428"/>
  <c r="BK320"/>
  <c r="J212"/>
  <c r="J464"/>
  <c r="J354"/>
  <c r="J267"/>
  <c r="J204"/>
  <c r="J130"/>
  <c r="J451"/>
  <c r="J346"/>
  <c r="J223"/>
  <c r="BK116"/>
  <c r="BK483"/>
  <c r="BK346"/>
  <c r="BK296"/>
  <c r="BK223"/>
  <c r="BK112"/>
  <c i="2" r="BK297"/>
  <c r="J275"/>
  <c r="J213"/>
  <c r="J123"/>
  <c r="BK291"/>
  <c r="J242"/>
  <c r="J167"/>
  <c r="BK135"/>
  <c r="J309"/>
  <c r="BK147"/>
  <c r="J329"/>
  <c r="J235"/>
  <c r="J170"/>
  <c r="J131"/>
  <c i="3" r="BK339"/>
  <c r="J204"/>
  <c r="J333"/>
  <c r="J229"/>
  <c r="J182"/>
  <c r="BK110"/>
  <c r="BK273"/>
  <c r="BK196"/>
  <c r="J225"/>
  <c r="BK149"/>
  <c i="4" r="BK496"/>
  <c r="BK411"/>
  <c r="J304"/>
  <c r="BK176"/>
  <c r="J459"/>
  <c r="J362"/>
  <c r="BK294"/>
  <c r="BK225"/>
  <c r="J162"/>
  <c r="BK95"/>
  <c r="BK362"/>
  <c r="BK229"/>
  <c r="J152"/>
  <c r="BK130"/>
  <c r="BK436"/>
  <c r="BK354"/>
  <c r="BK200"/>
  <c r="BK124"/>
  <c i="2" r="BK349"/>
  <c r="BK329"/>
  <c r="BK268"/>
  <c r="J229"/>
  <c r="J118"/>
  <c r="BK294"/>
  <c r="J263"/>
  <c r="BK170"/>
  <c r="BK110"/>
  <c r="BK301"/>
  <c r="BK209"/>
  <c r="J281"/>
  <c r="BK203"/>
  <c r="J151"/>
  <c i="3" r="BK240"/>
  <c r="BK137"/>
  <c r="J302"/>
  <c r="BK233"/>
  <c r="BK344"/>
  <c r="BK278"/>
  <c r="J198"/>
  <c r="BK342"/>
  <c r="BK204"/>
  <c r="BK164"/>
  <c i="4" r="BK459"/>
  <c r="J328"/>
  <c r="BK210"/>
  <c r="BK126"/>
  <c r="BK433"/>
  <c r="BK358"/>
  <c i="3" r="BK321"/>
  <c r="BK221"/>
  <c r="J149"/>
  <c r="J278"/>
  <c r="J207"/>
  <c r="BK330"/>
  <c r="BK202"/>
  <c r="BK120"/>
  <c i="4" r="J454"/>
  <c r="BK308"/>
  <c r="BK184"/>
  <c r="BK114"/>
  <c r="BK416"/>
  <c r="BK350"/>
  <c r="J206"/>
  <c r="BK478"/>
  <c r="BK366"/>
  <c r="BK247"/>
  <c r="BK190"/>
  <c r="J478"/>
  <c r="BK374"/>
  <c r="BK271"/>
  <c r="J176"/>
  <c r="BK136"/>
  <c i="5" r="J84"/>
  <c i="2" r="J175"/>
  <c r="J334"/>
  <c r="BK245"/>
  <c r="J197"/>
  <c r="BK347"/>
  <c r="J195"/>
  <c i="1" r="AS54"/>
  <c i="3" r="BK179"/>
  <c r="BK282"/>
  <c r="J200"/>
  <c r="BK94"/>
  <c r="J113"/>
  <c i="4" r="BK464"/>
  <c r="BK386"/>
  <c r="J257"/>
  <c r="BK158"/>
  <c r="BK488"/>
  <c r="J340"/>
  <c r="BK249"/>
  <c r="J168"/>
  <c r="BK97"/>
  <c r="BK382"/>
  <c r="J302"/>
  <c r="BK139"/>
  <c r="BK502"/>
  <c r="J411"/>
  <c r="J316"/>
  <c r="BK263"/>
  <c r="BK156"/>
  <c i="2" r="BK325"/>
  <c r="J238"/>
  <c r="J185"/>
  <c r="J366"/>
  <c r="BK334"/>
  <c r="J279"/>
  <c r="J223"/>
  <c r="BK361"/>
  <c r="J261"/>
  <c r="BK200"/>
  <c r="BK366"/>
  <c r="BK213"/>
  <c r="J154"/>
  <c i="3" r="J347"/>
  <c r="J233"/>
  <c r="J102"/>
  <c r="BK266"/>
  <c r="BK328"/>
  <c r="BK210"/>
  <c r="J339"/>
  <c r="J282"/>
  <c r="BK200"/>
  <c r="J129"/>
  <c i="4" r="BK448"/>
  <c r="BK324"/>
  <c r="BK206"/>
  <c r="J150"/>
  <c r="J87"/>
  <c r="J378"/>
  <c r="J281"/>
  <c r="J200"/>
  <c r="J128"/>
  <c r="J467"/>
  <c r="BK408"/>
  <c r="BK310"/>
  <c r="BK216"/>
  <c r="J101"/>
  <c r="J419"/>
  <c r="J308"/>
  <c r="BK233"/>
  <c r="BK145"/>
  <c i="5" r="BK84"/>
  <c i="2" r="J291"/>
  <c r="BK240"/>
  <c r="BK179"/>
  <c r="J358"/>
  <c r="BK309"/>
  <c r="BK229"/>
  <c r="BK358"/>
  <c r="BK263"/>
  <c r="BK187"/>
  <c r="BK113"/>
  <c r="BK238"/>
  <c r="BK183"/>
  <c i="3" r="J328"/>
  <c r="J210"/>
  <c r="J110"/>
  <c r="BK270"/>
  <c r="J213"/>
  <c r="BK133"/>
  <c r="J294"/>
  <c r="BK117"/>
  <c r="J240"/>
  <c r="J194"/>
  <c r="J106"/>
  <c i="4" r="J470"/>
  <c r="J370"/>
  <c r="J233"/>
  <c r="BK152"/>
  <c r="J502"/>
  <c r="J271"/>
  <c r="BK257"/>
  <c r="J210"/>
  <c r="J184"/>
  <c r="J145"/>
  <c r="J112"/>
  <c r="BK91"/>
  <c r="BK442"/>
  <c r="BK402"/>
  <c r="J358"/>
  <c r="BK300"/>
  <c r="J239"/>
  <c r="J186"/>
  <c r="BK132"/>
  <c r="BK85"/>
  <c r="BK470"/>
  <c r="J416"/>
  <c r="J344"/>
  <c r="BK304"/>
  <c r="J261"/>
  <c r="J220"/>
  <c r="J190"/>
  <c r="BK141"/>
  <c r="J107"/>
  <c i="5" r="F37"/>
  <c i="1" r="BD58"/>
  <c i="2" r="J369"/>
  <c r="J294"/>
  <c r="BK271"/>
  <c r="BK248"/>
  <c r="J187"/>
  <c r="J183"/>
  <c r="J143"/>
  <c r="J349"/>
  <c r="J340"/>
  <c r="J313"/>
  <c r="J289"/>
  <c r="J271"/>
  <c r="J240"/>
  <c r="BK189"/>
  <c r="J147"/>
  <c r="BK97"/>
  <c r="J355"/>
  <c r="BK275"/>
  <c r="BK235"/>
  <c r="BK181"/>
  <c r="BK127"/>
  <c r="BK352"/>
  <c r="J255"/>
  <c r="BK226"/>
  <c r="J191"/>
  <c r="J181"/>
  <c r="J139"/>
  <c r="J97"/>
  <c i="3" r="BK336"/>
  <c r="BK306"/>
  <c r="BK207"/>
  <c r="BK160"/>
  <c r="J94"/>
  <c r="J256"/>
  <c r="BK184"/>
  <c r="BK286"/>
  <c r="BK188"/>
  <c r="BK98"/>
  <c r="BK213"/>
  <c r="BK176"/>
  <c r="BK102"/>
  <c i="4" r="BK422"/>
  <c r="J243"/>
  <c r="BK147"/>
  <c r="J493"/>
  <c r="BK328"/>
  <c r="BK243"/>
  <c r="BK170"/>
  <c r="BK120"/>
  <c r="J439"/>
  <c r="J320"/>
  <c r="J158"/>
  <c r="BK87"/>
  <c r="J422"/>
  <c r="J310"/>
  <c r="J247"/>
  <c r="BK168"/>
  <c r="J91"/>
  <c i="2" r="J156"/>
  <c r="BK363"/>
  <c r="BK259"/>
  <c r="J135"/>
  <c r="BK317"/>
  <c r="J220"/>
  <c r="BK107"/>
  <c i="3" r="J196"/>
  <c r="BK106"/>
  <c r="J325"/>
  <c r="J259"/>
  <c r="BK198"/>
  <c r="J298"/>
  <c r="J179"/>
  <c r="J321"/>
  <c r="BK263"/>
  <c r="J160"/>
  <c i="4" r="J490"/>
  <c r="J300"/>
  <c r="BK172"/>
  <c r="J95"/>
  <c r="BK419"/>
  <c r="J374"/>
  <c r="BK287"/>
  <c r="J147"/>
  <c r="J89"/>
  <c r="BK406"/>
  <c r="BK281"/>
  <c r="J249"/>
  <c r="BK166"/>
  <c r="J433"/>
  <c r="J306"/>
  <c r="BK239"/>
  <c r="J139"/>
  <c r="BK128"/>
  <c i="2" r="BK340"/>
  <c r="J245"/>
  <c r="BK175"/>
  <c r="J347"/>
  <c r="J317"/>
  <c r="BK286"/>
  <c r="BK151"/>
  <c r="BK369"/>
  <c r="BK284"/>
  <c r="BK217"/>
  <c r="J115"/>
  <c r="BK279"/>
  <c r="BK193"/>
  <c r="J113"/>
  <c i="3" r="BK325"/>
  <c r="BK182"/>
  <c r="J117"/>
  <c r="BK315"/>
  <c r="BK217"/>
  <c r="BK302"/>
  <c r="J263"/>
  <c r="J133"/>
  <c r="BK310"/>
  <c r="BK190"/>
  <c r="BK172"/>
  <c i="4" r="BK378"/>
  <c r="BK267"/>
  <c r="BK164"/>
  <c r="J483"/>
  <c r="J402"/>
  <c r="BK344"/>
  <c r="BK261"/>
  <c r="BK143"/>
  <c r="J448"/>
  <c r="J388"/>
  <c r="J285"/>
  <c r="J170"/>
  <c r="BK499"/>
  <c r="BK388"/>
  <c r="J294"/>
  <c r="BK253"/>
  <c r="J134"/>
  <c i="5" r="F35"/>
  <c i="1" r="BB58"/>
  <c i="2" r="BK172"/>
  <c r="BK344"/>
  <c r="J284"/>
  <c r="J193"/>
  <c r="J162"/>
  <c r="BK94"/>
  <c r="J226"/>
  <c r="BK139"/>
  <c r="J253"/>
  <c r="BK167"/>
  <c r="BK123"/>
  <c i="3" r="J342"/>
  <c r="BK90"/>
  <c r="BK250"/>
  <c r="BK192"/>
  <c r="J266"/>
  <c r="J176"/>
  <c r="BK318"/>
  <c r="BK186"/>
  <c r="J137"/>
  <c i="4" r="J406"/>
  <c r="J275"/>
  <c r="BK162"/>
  <c r="BK110"/>
  <c r="J390"/>
  <c r="BK338"/>
  <c r="BK306"/>
  <c r="J229"/>
  <c r="BK198"/>
  <c r="J166"/>
  <c r="J132"/>
  <c r="BK103"/>
  <c r="BK454"/>
  <c r="J413"/>
  <c r="BK370"/>
  <c r="BK326"/>
  <c r="J263"/>
  <c r="J218"/>
  <c r="J154"/>
  <c r="BK107"/>
  <c r="BK490"/>
  <c r="BK439"/>
  <c r="J382"/>
  <c r="BK312"/>
  <c r="J287"/>
  <c r="J235"/>
  <c r="J164"/>
  <c r="J120"/>
  <c r="J85"/>
  <c i="5" r="J34"/>
  <c i="1" r="AW58"/>
  <c i="2" r="J337"/>
  <c r="J321"/>
  <c r="J277"/>
  <c r="J265"/>
  <c r="J232"/>
  <c r="J206"/>
  <c r="BK177"/>
  <c r="J107"/>
  <c r="J361"/>
  <c r="BK321"/>
  <c r="J297"/>
  <c r="BK281"/>
  <c r="BK257"/>
  <c r="BK197"/>
  <c r="J160"/>
  <c r="BK118"/>
  <c r="J363"/>
  <c r="BK305"/>
  <c r="BK255"/>
  <c r="BK223"/>
  <c r="BK206"/>
  <c r="BK154"/>
  <c r="J101"/>
  <c r="J286"/>
  <c r="J248"/>
  <c r="J209"/>
  <c r="BK162"/>
  <c r="BK115"/>
  <c i="3" r="J350"/>
  <c r="J315"/>
  <c r="BK237"/>
  <c r="J188"/>
  <c r="J120"/>
  <c r="J344"/>
  <c r="BK244"/>
  <c r="J172"/>
  <c r="J306"/>
  <c r="J254"/>
  <c r="BK129"/>
  <c r="J247"/>
  <c r="J141"/>
  <c i="4" r="BK467"/>
  <c r="J350"/>
  <c r="BK218"/>
  <c r="BK154"/>
  <c r="BK89"/>
  <c r="J394"/>
  <c r="J277"/>
  <c r="BK212"/>
  <c r="J156"/>
  <c r="BK101"/>
  <c r="BK390"/>
  <c r="BK330"/>
  <c r="BK150"/>
  <c r="J496"/>
  <c r="BK394"/>
  <c r="BK302"/>
  <c r="BK204"/>
  <c r="J143"/>
  <c i="2" l="1" r="BK89"/>
  <c r="J89"/>
  <c r="J61"/>
  <c r="P122"/>
  <c r="R166"/>
  <c r="P202"/>
  <c r="R296"/>
  <c r="R333"/>
  <c r="R343"/>
  <c i="3" r="BK89"/>
  <c r="J89"/>
  <c r="J61"/>
  <c r="T128"/>
  <c r="T171"/>
  <c r="R209"/>
  <c r="T277"/>
  <c r="T314"/>
  <c r="P324"/>
  <c i="4" r="P84"/>
  <c r="R415"/>
  <c i="2" r="R89"/>
  <c r="T89"/>
  <c r="BK166"/>
  <c r="J166"/>
  <c r="J63"/>
  <c r="T166"/>
  <c r="T202"/>
  <c r="T296"/>
  <c r="T333"/>
  <c r="T343"/>
  <c i="3" r="T89"/>
  <c r="BK128"/>
  <c r="J128"/>
  <c r="J62"/>
  <c r="BK171"/>
  <c r="J171"/>
  <c r="J63"/>
  <c r="BK209"/>
  <c r="J209"/>
  <c r="J64"/>
  <c r="BK277"/>
  <c r="J277"/>
  <c r="J65"/>
  <c r="BK314"/>
  <c r="J314"/>
  <c r="J66"/>
  <c r="R324"/>
  <c i="4" r="T84"/>
  <c r="T83"/>
  <c r="T82"/>
  <c r="T415"/>
  <c i="2" r="BK122"/>
  <c r="J122"/>
  <c r="J62"/>
  <c r="P166"/>
  <c r="R202"/>
  <c r="P296"/>
  <c r="P333"/>
  <c r="P343"/>
  <c i="3" r="P89"/>
  <c r="P128"/>
  <c r="R171"/>
  <c r="T209"/>
  <c r="R277"/>
  <c r="R314"/>
  <c r="BK324"/>
  <c r="J324"/>
  <c r="J67"/>
  <c i="4" r="R84"/>
  <c r="R83"/>
  <c r="R82"/>
  <c r="P415"/>
  <c i="2" r="P89"/>
  <c r="P88"/>
  <c r="P87"/>
  <c i="1" r="AU55"/>
  <c i="2" r="R122"/>
  <c r="T122"/>
  <c r="BK202"/>
  <c r="J202"/>
  <c r="J64"/>
  <c r="BK296"/>
  <c r="J296"/>
  <c r="J65"/>
  <c r="BK333"/>
  <c r="J333"/>
  <c r="J66"/>
  <c r="BK343"/>
  <c r="J343"/>
  <c r="J67"/>
  <c i="3" r="R89"/>
  <c r="R128"/>
  <c r="P171"/>
  <c r="P209"/>
  <c r="P277"/>
  <c r="P314"/>
  <c r="T324"/>
  <c i="4" r="BK84"/>
  <c r="BK83"/>
  <c r="J83"/>
  <c r="J60"/>
  <c r="BK415"/>
  <c r="J415"/>
  <c r="J62"/>
  <c i="5" r="BK83"/>
  <c r="BK82"/>
  <c r="J82"/>
  <c r="J60"/>
  <c r="F55"/>
  <c r="J75"/>
  <c r="BE84"/>
  <c r="E48"/>
  <c i="4" r="E48"/>
  <c r="F55"/>
  <c r="BE85"/>
  <c r="BE87"/>
  <c r="BE103"/>
  <c r="BE107"/>
  <c r="BE114"/>
  <c r="BE128"/>
  <c r="BE134"/>
  <c r="BE136"/>
  <c r="BE156"/>
  <c r="BE158"/>
  <c r="BE164"/>
  <c r="BE172"/>
  <c r="BE180"/>
  <c r="BE186"/>
  <c r="BE190"/>
  <c r="BE206"/>
  <c r="BE212"/>
  <c r="BE216"/>
  <c r="BE225"/>
  <c r="BE239"/>
  <c r="BE253"/>
  <c r="BE257"/>
  <c r="BE263"/>
  <c r="BE271"/>
  <c r="BE275"/>
  <c r="BE277"/>
  <c r="BE281"/>
  <c r="BE316"/>
  <c r="BE324"/>
  <c r="BE366"/>
  <c r="BE398"/>
  <c r="BE402"/>
  <c r="BE411"/>
  <c r="BE422"/>
  <c r="BE454"/>
  <c r="BE473"/>
  <c r="BE478"/>
  <c r="BE496"/>
  <c r="BE502"/>
  <c i="3" r="BK88"/>
  <c r="J88"/>
  <c r="J60"/>
  <c i="4" r="BE89"/>
  <c r="BE91"/>
  <c r="BE95"/>
  <c r="BE101"/>
  <c r="BE110"/>
  <c r="BE126"/>
  <c r="BE145"/>
  <c r="BE150"/>
  <c r="BE162"/>
  <c r="BE170"/>
  <c r="BE176"/>
  <c r="BE184"/>
  <c r="BE194"/>
  <c r="BE200"/>
  <c r="BE204"/>
  <c r="BE210"/>
  <c r="BE223"/>
  <c r="BE261"/>
  <c r="BE267"/>
  <c r="BE287"/>
  <c r="BE291"/>
  <c r="BE300"/>
  <c r="BE302"/>
  <c r="BE306"/>
  <c r="BE312"/>
  <c r="BE334"/>
  <c r="BE346"/>
  <c r="BE362"/>
  <c r="BE374"/>
  <c r="BE394"/>
  <c r="BE419"/>
  <c r="BE445"/>
  <c r="BE448"/>
  <c r="BE459"/>
  <c r="BE470"/>
  <c r="J76"/>
  <c r="BE97"/>
  <c r="BE112"/>
  <c r="BE116"/>
  <c r="BE120"/>
  <c r="BE124"/>
  <c r="BE130"/>
  <c r="BE147"/>
  <c r="BE152"/>
  <c r="BE154"/>
  <c r="BE174"/>
  <c r="BE218"/>
  <c r="BE229"/>
  <c r="BE233"/>
  <c r="BE243"/>
  <c r="BE296"/>
  <c r="BE320"/>
  <c r="BE330"/>
  <c r="BE382"/>
  <c r="BE386"/>
  <c r="BE390"/>
  <c r="BE406"/>
  <c r="BE408"/>
  <c r="BE413"/>
  <c r="BE425"/>
  <c r="BE436"/>
  <c r="BE439"/>
  <c r="BE442"/>
  <c r="BE451"/>
  <c r="BE464"/>
  <c r="BE467"/>
  <c r="BE490"/>
  <c r="BE132"/>
  <c r="BE139"/>
  <c r="BE141"/>
  <c r="BE143"/>
  <c r="BE166"/>
  <c r="BE168"/>
  <c r="BE198"/>
  <c r="BE220"/>
  <c r="BE235"/>
  <c r="BE247"/>
  <c r="BE249"/>
  <c r="BE285"/>
  <c r="BE294"/>
  <c r="BE304"/>
  <c r="BE308"/>
  <c r="BE310"/>
  <c r="BE326"/>
  <c r="BE328"/>
  <c r="BE338"/>
  <c r="BE340"/>
  <c r="BE344"/>
  <c r="BE350"/>
  <c r="BE354"/>
  <c r="BE358"/>
  <c r="BE370"/>
  <c r="BE378"/>
  <c r="BE388"/>
  <c r="BE416"/>
  <c r="BE428"/>
  <c r="BE433"/>
  <c r="BE483"/>
  <c r="BE488"/>
  <c r="BE493"/>
  <c r="BE499"/>
  <c i="3" r="J52"/>
  <c r="BE94"/>
  <c r="BE102"/>
  <c r="BE179"/>
  <c r="BE207"/>
  <c r="BE217"/>
  <c r="BE229"/>
  <c r="BE250"/>
  <c r="BE259"/>
  <c r="BE298"/>
  <c r="BE310"/>
  <c r="BE318"/>
  <c r="BE321"/>
  <c r="BE325"/>
  <c r="BE328"/>
  <c r="BE333"/>
  <c r="F84"/>
  <c r="BE98"/>
  <c r="BE106"/>
  <c r="BE124"/>
  <c r="BE133"/>
  <c r="BE145"/>
  <c r="BE149"/>
  <c r="BE160"/>
  <c r="BE182"/>
  <c r="BE184"/>
  <c r="BE200"/>
  <c r="BE202"/>
  <c r="BE210"/>
  <c r="BE213"/>
  <c r="BE221"/>
  <c r="BE233"/>
  <c r="BE237"/>
  <c r="BE240"/>
  <c r="BE244"/>
  <c r="BE263"/>
  <c r="BE270"/>
  <c r="BE278"/>
  <c r="BE306"/>
  <c r="BE315"/>
  <c r="BE347"/>
  <c r="E48"/>
  <c r="BE90"/>
  <c r="BE113"/>
  <c r="BE117"/>
  <c r="BE120"/>
  <c r="BE137"/>
  <c r="BE141"/>
  <c r="BE153"/>
  <c r="BE157"/>
  <c r="BE172"/>
  <c r="BE186"/>
  <c r="BE204"/>
  <c r="BE266"/>
  <c r="BE273"/>
  <c r="BE302"/>
  <c r="BE339"/>
  <c r="BE344"/>
  <c r="BE110"/>
  <c r="BE129"/>
  <c r="BE164"/>
  <c r="BE167"/>
  <c r="BE176"/>
  <c r="BE188"/>
  <c r="BE190"/>
  <c r="BE192"/>
  <c r="BE194"/>
  <c r="BE196"/>
  <c r="BE198"/>
  <c r="BE225"/>
  <c r="BE247"/>
  <c r="BE254"/>
  <c r="BE256"/>
  <c r="BE282"/>
  <c r="BE286"/>
  <c r="BE290"/>
  <c r="BE294"/>
  <c r="BE330"/>
  <c r="BE336"/>
  <c r="BE342"/>
  <c r="BE350"/>
  <c i="2" r="BE131"/>
  <c r="BE139"/>
  <c r="BE147"/>
  <c r="BE172"/>
  <c r="BE177"/>
  <c r="BE179"/>
  <c r="BE197"/>
  <c r="BE259"/>
  <c r="BE263"/>
  <c r="BE297"/>
  <c r="BE305"/>
  <c r="BE321"/>
  <c r="BE334"/>
  <c r="F55"/>
  <c r="J81"/>
  <c r="BE90"/>
  <c r="BE101"/>
  <c r="BE104"/>
  <c r="BE107"/>
  <c r="BE115"/>
  <c r="BE118"/>
  <c r="BE170"/>
  <c r="BE175"/>
  <c r="BE185"/>
  <c r="BE229"/>
  <c r="BE232"/>
  <c r="BE238"/>
  <c r="BE240"/>
  <c r="BE257"/>
  <c r="BE279"/>
  <c r="BE286"/>
  <c r="BE289"/>
  <c r="BE291"/>
  <c r="BE294"/>
  <c r="BE325"/>
  <c r="BE340"/>
  <c r="BE355"/>
  <c r="BE366"/>
  <c r="BE369"/>
  <c r="E48"/>
  <c r="BE181"/>
  <c r="BE183"/>
  <c r="BE189"/>
  <c r="BE200"/>
  <c r="BE203"/>
  <c r="BE206"/>
  <c r="BE209"/>
  <c r="BE235"/>
  <c r="BE242"/>
  <c r="BE245"/>
  <c r="BE248"/>
  <c r="BE253"/>
  <c r="BE268"/>
  <c r="BE271"/>
  <c r="BE313"/>
  <c r="BE329"/>
  <c r="BE358"/>
  <c r="BE361"/>
  <c r="BE363"/>
  <c r="BE94"/>
  <c r="BE97"/>
  <c r="BE110"/>
  <c r="BE113"/>
  <c r="BE123"/>
  <c r="BE127"/>
  <c r="BE135"/>
  <c r="BE143"/>
  <c r="BE151"/>
  <c r="BE154"/>
  <c r="BE156"/>
  <c r="BE160"/>
  <c r="BE162"/>
  <c r="BE167"/>
  <c r="BE187"/>
  <c r="BE191"/>
  <c r="BE193"/>
  <c r="BE195"/>
  <c r="BE213"/>
  <c r="BE217"/>
  <c r="BE220"/>
  <c r="BE223"/>
  <c r="BE226"/>
  <c r="BE251"/>
  <c r="BE255"/>
  <c r="BE261"/>
  <c r="BE265"/>
  <c r="BE275"/>
  <c r="BE277"/>
  <c r="BE281"/>
  <c r="BE284"/>
  <c r="BE301"/>
  <c r="BE309"/>
  <c r="BE317"/>
  <c r="BE337"/>
  <c r="BE344"/>
  <c r="BE347"/>
  <c r="BE349"/>
  <c r="BE352"/>
  <c i="3" r="F35"/>
  <c i="1" r="BB56"/>
  <c i="2" r="F36"/>
  <c i="1" r="BC55"/>
  <c i="2" r="F37"/>
  <c i="1" r="BD55"/>
  <c i="3" r="F37"/>
  <c i="1" r="BD56"/>
  <c i="4" r="J34"/>
  <c i="1" r="AW57"/>
  <c i="5" r="J33"/>
  <c i="1" r="AV58"/>
  <c r="AT58"/>
  <c i="2" r="F34"/>
  <c i="1" r="BA55"/>
  <c i="4" r="F35"/>
  <c i="1" r="BB57"/>
  <c i="4" r="F37"/>
  <c i="1" r="BD57"/>
  <c i="4" r="F36"/>
  <c i="1" r="BC57"/>
  <c i="3" r="F34"/>
  <c i="1" r="BA56"/>
  <c i="2" r="F35"/>
  <c i="1" r="BB55"/>
  <c i="3" r="F36"/>
  <c i="1" r="BC56"/>
  <c i="4" r="F34"/>
  <c i="1" r="BA57"/>
  <c i="5" r="F34"/>
  <c i="1" r="BA58"/>
  <c i="2" r="J34"/>
  <c i="1" r="AW55"/>
  <c i="3" r="J34"/>
  <c i="1" r="AW56"/>
  <c i="4" l="1" r="P83"/>
  <c r="P82"/>
  <c i="1" r="AU57"/>
  <c i="2" r="R88"/>
  <c r="R87"/>
  <c i="3" r="P88"/>
  <c r="P87"/>
  <c i="1" r="AU56"/>
  <c i="3" r="R88"/>
  <c r="R87"/>
  <c r="T88"/>
  <c r="T87"/>
  <c i="2" r="T88"/>
  <c r="T87"/>
  <c i="4" r="J84"/>
  <c r="J61"/>
  <c r="BK82"/>
  <c r="J82"/>
  <c i="5" r="J83"/>
  <c r="J61"/>
  <c r="BK81"/>
  <c r="J81"/>
  <c i="2" r="BK88"/>
  <c r="J88"/>
  <c r="J60"/>
  <c i="4" r="J59"/>
  <c i="3" r="BK87"/>
  <c r="J87"/>
  <c r="J59"/>
  <c i="5" r="F33"/>
  <c i="1" r="AZ58"/>
  <c r="BC54"/>
  <c r="AY54"/>
  <c i="4" r="J33"/>
  <c i="1" r="AV57"/>
  <c r="AT57"/>
  <c r="BA54"/>
  <c r="AW54"/>
  <c r="AK30"/>
  <c i="3" r="J33"/>
  <c i="1" r="AV56"/>
  <c r="AT56"/>
  <c i="4" r="F33"/>
  <c i="1" r="AZ57"/>
  <c i="3" r="F33"/>
  <c i="1" r="AZ56"/>
  <c i="2" r="J33"/>
  <c i="1" r="AV55"/>
  <c r="AT55"/>
  <c i="5" r="J30"/>
  <c i="1" r="AG58"/>
  <c r="BD54"/>
  <c r="W33"/>
  <c r="BB54"/>
  <c r="AX54"/>
  <c i="4" r="J30"/>
  <c i="2" r="F33"/>
  <c i="1" r="AZ55"/>
  <c l="1" r="AG57"/>
  <c i="5" r="J39"/>
  <c r="J59"/>
  <c i="2" r="BK87"/>
  <c r="J87"/>
  <c r="J59"/>
  <c i="4" r="J39"/>
  <c i="1" r="AN58"/>
  <c r="AN57"/>
  <c r="W31"/>
  <c i="3" r="J30"/>
  <c i="1" r="AG56"/>
  <c r="W30"/>
  <c r="AZ54"/>
  <c r="AV54"/>
  <c r="AK29"/>
  <c r="AU54"/>
  <c r="W32"/>
  <c i="3" l="1" r="J39"/>
  <c i="1" r="AN56"/>
  <c r="AT54"/>
  <c i="2" r="J30"/>
  <c i="1" r="AG55"/>
  <c r="AG54"/>
  <c r="AK26"/>
  <c r="W29"/>
  <c i="2" l="1" r="J39"/>
  <c i="1" r="AN55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<sst xmlns="http://schemas.openxmlformats.org/spreadsheetml/2006/main">
  <si>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</si>
  <si>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</si>
  <si>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</si>
  <si>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</si>
  <si>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</si>
  <si>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{051c769b-0e85-4563-a2c2-19131dfcc3cc}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</si>
  <si>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</si>
  <si>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</si>
  <si>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</si>
  <si>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</si>
  <si>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</si>
  <si>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</si>
  <si>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</si>
  <si>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</si>
  <si>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162-22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</si>
  <si>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</si>
  <si>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</si>
  <si>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části komunikace v ulicích Pod Kaňkem a U Nadjezdu</t>
  </si>
  <si>
    <t>KSO:</t>
  </si>
  <si>
    <t/>
  </si>
  <si>
    <t>CC-CZ:</t>
  </si>
  <si>
    <t>Místo:</t>
  </si>
  <si>
    <t>Kutná Hora</t>
  </si>
  <si>
    <t>Datum:</t>
  </si>
  <si>
    <t>1. 5. 2023</t>
  </si>
  <si>
    <t>Zadavatel:</t>
  </si>
  <si>
    <t>IČ:</t>
  </si>
  <si>
    <t>00236195</t>
  </si>
  <si>
    <t>Město Kutná Hora</t>
  </si>
  <si>
    <t>DIČ:</t>
  </si>
  <si>
    <t>Uchazeč:</t>
  </si>
  <si>
    <t>Vyplň údaj</t>
  </si>
  <si>
    <t>Projektant:</t>
  </si>
  <si>
    <t>08006393</t>
  </si>
  <si>
    <t>Ing. Tomáš Pospíšil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</si>
  <si>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</si>
  <si>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</si>
  <si>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</si>
  <si>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</si>
  <si>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</si>
  <si>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</si>
  <si>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</si>
  <si>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</si>
  <si>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</si>
  <si>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</si>
  <si>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</si>
  <si>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</si>
  <si>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</si>
  <si>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</si>
  <si>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</si>
  <si>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</si>
  <si>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</si>
  <si>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</si>
  <si>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</si>
  <si>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</si>
  <si>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</si>
  <si>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</si>
  <si>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</si>
  <si>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</si>
  <si>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</si>
  <si>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</si>
  <si>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</si>
  <si>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</si>
  <si>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</si>
  <si>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</si>
  <si>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</si>
  <si>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</si>
  <si>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</si>
  <si>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</si>
  <si>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</si>
  <si>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</si>
  <si>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</si>
  <si>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</si>
  <si>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</si>
  <si>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</si>
  <si>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</si>
  <si>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</si>
  <si>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</si>
  <si>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</si>
  <si>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zpev. plochy - U Nadjezdu</t>
  </si>
  <si>
    <t>STA</t>
  </si>
  <si>
    <t>1</t>
  </si>
  <si>
    <t>{bdb94704-0b7e-4c47-89a4-694fbfa989ad}</t>
  </si>
  <si>
    <t>2</t>
  </si>
  <si>
    <t>SO 102</t>
  </si>
  <si>
    <t>Komunikace a zpev. plochy - Pod Kaňkem</t>
  </si>
  <si>
    <t>{dcb6dd19-8245-4c32-b9bf-a0fa1a35687e}</t>
  </si>
  <si>
    <t>SO 401</t>
  </si>
  <si>
    <t>Veřejné osvětlení U Nadjezdu</t>
  </si>
  <si>
    <t>{be98d799-5d1c-41c7-a7a4-b2f94325e0a1}</t>
  </si>
  <si>
    <t>SO 402</t>
  </si>
  <si>
    <t>Veřejné osvětlení - Pod Kaňkem</t>
  </si>
  <si>
    <t>{c6797682-f841-46e0-8f11-acf188371f48}</t>
  </si>
  <si>
    <t>KRYCÍ LIST SOUPISU PRACÍ</t>
  </si>
  <si>
    <t>Objekt:</t>
  </si>
  <si>
    <t>SO 101 - Komunikace a zpev. plochy - U Nadjezdu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</si>
  <si>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</si>
  <si>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</si>
  <si>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</si>
  <si>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</si>
  <si>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</si>
  <si>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</si>
  <si>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</si>
  <si>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</si>
  <si>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</si>
  <si>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</si>
  <si>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</si>
  <si>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</si>
  <si>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</si>
  <si>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</si>
  <si>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</si>
  <si>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</si>
  <si>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</si>
  <si>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</si>
  <si>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</si>
  <si>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</si>
  <si>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</si>
  <si>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</si>
  <si>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</si>
  <si>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</si>
  <si>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</si>
  <si>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</si>
  <si>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</si>
  <si>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</si>
  <si>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</si>
  <si>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74</t>
  </si>
  <si>
    <t>K</t>
  </si>
  <si>
    <t>122251105</t>
  </si>
  <si>
    <t>Odkopávky a prokopávky nezapažené v hornině třídy těžitelnosti I skupiny 3 objem do 1000 m3 strojně</t>
  </si>
  <si>
    <t>m3</t>
  </si>
  <si>
    <t>CS ÚRS 2023 01</t>
  </si>
  <si>
    <t>4</t>
  </si>
  <si>
    <t>-17007100</t>
  </si>
  <si>
    <t>PP</t>
  </si>
  <si>
    <t>Odkopávky a prokopávky nezapažené strojně v hornině třídy těžitelnosti I skupiny 3 přes 500 do 1 000 m3</t>
  </si>
  <si>
    <t>Online PSC</t>
  </si>
  <si>
    <t>https://podminky.urs.cz/item/CS_URS_2023_01/122251105</t>
  </si>
  <si>
    <t>VV</t>
  </si>
  <si>
    <t>868,11</t>
  </si>
  <si>
    <t>54</t>
  </si>
  <si>
    <t>131151102</t>
  </si>
  <si>
    <t>Hloubení jam nezapažených v hornině třídy těžitelnosti I skupiny 1 a 2 objem do 50 m3 strojně</t>
  </si>
  <si>
    <t>-1084074118</t>
  </si>
  <si>
    <t>Hloubení nezapažených jam a zářezů strojně s urovnáním dna do předepsaného profilu a spádu v hornině třídy těžitelnosti I skupiny 1 a 2 přes 20 do 50 m3</t>
  </si>
  <si>
    <t>https://podminky.urs.cz/item/CS_URS_2023_01/131151102</t>
  </si>
  <si>
    <t>53</t>
  </si>
  <si>
    <t>132351102</t>
  </si>
  <si>
    <t>Hloubení rýh nezapažených š do 800 mm v hornině třídy těžitelnosti II skupiny 4 objem do 50 m3 strojně</t>
  </si>
  <si>
    <t>-1868708436</t>
  </si>
  <si>
    <t>Hloubení nezapažených rýh šířky do 800 mm strojně s urovnáním dna do předepsaného profilu a spádu v hornině třídy těžitelnosti II skupiny 4 přes 20 do 50 m3</t>
  </si>
  <si>
    <t>https://podminky.urs.cz/item/CS_URS_2023_01/132351102</t>
  </si>
  <si>
    <t>"přípojky UV"36</t>
  </si>
  <si>
    <t>55</t>
  </si>
  <si>
    <t>174151101</t>
  </si>
  <si>
    <t>Zásyp jam, šachet rýh nebo kolem objektů sypaninou se zhutněním</t>
  </si>
  <si>
    <t>1249369373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</si>
  <si>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</si>
  <si>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</si>
  <si>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59</t>
  </si>
  <si>
    <t>181006112</t>
  </si>
  <si>
    <t>Rozprostření zemint l vrstvy do 0,15 m schopných zúrodnění v rovině a sklonu do 1:5</t>
  </si>
  <si>
    <t>m2</t>
  </si>
  <si>
    <t>-835023028</t>
  </si>
  <si>
    <t>Rozprostření zemin schopných zúrodnění v rovině a ve sklonu do 1:5, tloušťka vrstvy přes 0,10 do 0,15 m</t>
  </si>
  <si>
    <t>https://podminky.urs.cz/item/CS_URS_2023_01/181006112</t>
  </si>
  <si>
    <t>60</t>
  </si>
  <si>
    <t>M</t>
  </si>
  <si>
    <t>10364100</t>
  </si>
  <si>
    <t>zemina pro terénní úpravy - tříděná</t>
  </si>
  <si>
    <t>t</t>
  </si>
  <si>
    <t>8</t>
  </si>
  <si>
    <t>-1128581984</t>
  </si>
  <si>
    <t>1,8*469,7*0,1*1,1</t>
  </si>
  <si>
    <t>61</t>
  </si>
  <si>
    <t>181411131</t>
  </si>
  <si>
    <t>Založení parkového trávníku výsevem pl do 1000 m2 v rovině a ve svahu do 1:5</t>
  </si>
  <si>
    <t>-428811109</t>
  </si>
  <si>
    <t>Založení trávníku na půdě předem připravené plochy do 1000 m2 výsevem včetně utažení parkového v rovině nebo na svahu do 1:5</t>
  </si>
  <si>
    <t>https://podminky.urs.cz/item/CS_URS_2023_01/181411131</t>
  </si>
  <si>
    <t>62</t>
  </si>
  <si>
    <t>00572410</t>
  </si>
  <si>
    <t>osivo směs travní parková</t>
  </si>
  <si>
    <t>kg</t>
  </si>
  <si>
    <t>-227245302</t>
  </si>
  <si>
    <t>58</t>
  </si>
  <si>
    <t>181912111</t>
  </si>
  <si>
    <t>Úprava pláně v hornině třídy těžitelnosti I skupiny 3 bez zhutnění ručně</t>
  </si>
  <si>
    <t>512680192</t>
  </si>
  <si>
    <t>Úprava pláně vyrovnáním výškových rozdílů ručně v hornině třídy těžitelnosti I skupiny 3 bez zhutnění</t>
  </si>
  <si>
    <t>https://podminky.urs.cz/item/CS_URS_2023_01/181912111</t>
  </si>
  <si>
    <t>57</t>
  </si>
  <si>
    <t>181951112</t>
  </si>
  <si>
    <t>Úprava pláně v hornině třídy těžitelnosti I skupiny 1 až 3 se zhutněním strojně</t>
  </si>
  <si>
    <t>1529497114</t>
  </si>
  <si>
    <t>Úprava pláně vyrovnáním výškových rozdílů strojně v hornině třídy těžitelnosti I, skupiny 1 až 3 se zhutněním</t>
  </si>
  <si>
    <t>https://podminky.urs.cz/item/CS_URS_2023_01/181951112</t>
  </si>
  <si>
    <t>1748*1,1</t>
  </si>
  <si>
    <t>5</t>
  </si>
  <si>
    <t>Komunikace pozemní</t>
  </si>
  <si>
    <t>564851111</t>
  </si>
  <si>
    <t>Podklad ze štěrkodrtě ŠD plochy přes 100 m2 tl 150 mm</t>
  </si>
  <si>
    <t>1983845970</t>
  </si>
  <si>
    <t>Podklad ze štěrkodrti ŠD s rozprostřením a zhutněním plochy přes 100 m2, po zhutnění tl. 150 mm</t>
  </si>
  <si>
    <t>https://podminky.urs.cz/item/CS_URS_2023_01/564851111</t>
  </si>
  <si>
    <t>2*1027,4"komunikace"+29,8*2*0,3"zazubení"+18*2*0,3"zapravení"+256,9"chodnik"</t>
  </si>
  <si>
    <t>65</t>
  </si>
  <si>
    <t>564951313</t>
  </si>
  <si>
    <t>Podklad z betonového recyklátu plochy přes 100 m2 tl 150 mm</t>
  </si>
  <si>
    <t>1751972783</t>
  </si>
  <si>
    <t>Podklad nebo podsyp z betonového recyklátu s rozprostřením a zhutněním plochy přes 100 m2, po zhutnění tl. 150 mm</t>
  </si>
  <si>
    <t>https://podminky.urs.cz/item/CS_URS_2023_01/564951313</t>
  </si>
  <si>
    <t>1329*2*1,05"zlepšení zemní pláně 300mm"</t>
  </si>
  <si>
    <t>3</t>
  </si>
  <si>
    <t>565155111</t>
  </si>
  <si>
    <t>Asfaltový beton vrstva podkladní ACP 16 (obalované kamenivo OKS) tl 70 mm š do 3 m</t>
  </si>
  <si>
    <t>-1489128285</t>
  </si>
  <si>
    <t>Asfaltový beton vrstva podkladní ACP 16+ (obalované kamenivo střednězrnné - OKS) s rozprostřením a zhutněním v pruhu šířky přes 1,5 do 3 m, po zhutnění tl. 70 mm</t>
  </si>
  <si>
    <t>https://podminky.urs.cz/item/CS_URS_2023_01/565155111</t>
  </si>
  <si>
    <t>1027,4"komunikace"+29,8*0,5"zazubeni"+18*0,5"zapraveni"</t>
  </si>
  <si>
    <t>573191111</t>
  </si>
  <si>
    <t>Postřik infiltrační kationaktivní emulzí v množství 1 kg/m2</t>
  </si>
  <si>
    <t>2121015114</t>
  </si>
  <si>
    <t>Postřik infiltrační kationaktivní emulzí v množství 1,00 kg/m2</t>
  </si>
  <si>
    <t>https://podminky.urs.cz/item/CS_URS_2023_01/573191111</t>
  </si>
  <si>
    <t>1051,3</t>
  </si>
  <si>
    <t>573231108</t>
  </si>
  <si>
    <t>Postřik živičný spojovací ze silniční emulze v množství 0,50 kg/m2</t>
  </si>
  <si>
    <t>-795718447</t>
  </si>
  <si>
    <t>Postřik spojovací PS bez posypu kamenivem ze silniční emulze, v množství 0,50 kg/m2</t>
  </si>
  <si>
    <t>https://podminky.urs.cz/item/CS_URS_2023_01/573231108</t>
  </si>
  <si>
    <t>1075,2</t>
  </si>
  <si>
    <t>577134111</t>
  </si>
  <si>
    <t>Asfaltový beton vrstva obrusná ACO 11 (ABS) tř. I tl 40 mm š do 3 m z nemodifikovaného asfaltu</t>
  </si>
  <si>
    <t>-1393492640</t>
  </si>
  <si>
    <t>Asfaltový beton vrstva obrusná ACO 11 (ABS) s rozprostřením a se zhutněním z nemodifikovaného asfaltu v pruhu šířky do 3 m tř. I, po zhutnění tl. 40 mm</t>
  </si>
  <si>
    <t>https://podminky.urs.cz/item/CS_URS_2023_01/577134111</t>
  </si>
  <si>
    <t>1027,4"komunikace"+29,8"zazubeni"+50"zapraveni"</t>
  </si>
  <si>
    <t>9</t>
  </si>
  <si>
    <t>596211112</t>
  </si>
  <si>
    <t>Kladení zámkové dlažby komunikací pro pěší ručně tl 60 mm skupiny A pl přes 100 do 300 m2</t>
  </si>
  <si>
    <t>257859515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</si>
  <si>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</si>
  <si>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https://podminky.urs.cz/item/CS_URS_2023_01/596211112</t>
  </si>
  <si>
    <t>256,9"chodnik"</t>
  </si>
  <si>
    <t>10</t>
  </si>
  <si>
    <t>59245018</t>
  </si>
  <si>
    <t>dlažba tvar obdélník betonová 200x100x60mm přírodní</t>
  </si>
  <si>
    <t>-1935720564</t>
  </si>
  <si>
    <t>11</t>
  </si>
  <si>
    <t>59245226</t>
  </si>
  <si>
    <t>dlažba tvar obdélník betonová pro nevidomé 200x100x80mm barevná</t>
  </si>
  <si>
    <t>-71609397</t>
  </si>
  <si>
    <t>6</t>
  </si>
  <si>
    <t>596212213</t>
  </si>
  <si>
    <t>Kladení zámkové dlažby pozemních komunikací ručně tl 80 mm skupiny A pl přes 300 m2</t>
  </si>
  <si>
    <t>-1555543282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</si>
  <si>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</si>
  <si>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https://podminky.urs.cz/item/CS_URS_2023_01/596212213</t>
  </si>
  <si>
    <t>271,8"park.pruh"+119,7"sjezdy"+24,4"reliefni dl."</t>
  </si>
  <si>
    <t>7</t>
  </si>
  <si>
    <t>59245020</t>
  </si>
  <si>
    <t>dlažba tvar obdélník betonová 200x100x80mm přírodní</t>
  </si>
  <si>
    <t>-1959690094</t>
  </si>
  <si>
    <t>564871111</t>
  </si>
  <si>
    <t>Podklad ze štěrkodrtě ŠD plochy přes 100 m2 tl 250 mm</t>
  </si>
  <si>
    <t>1679658983</t>
  </si>
  <si>
    <t>Podklad ze štěrkodrti ŠD s rozprostřením a zhutněním plochy přes 100 m2, po zhutnění tl. 250 mm</t>
  </si>
  <si>
    <t>https://podminky.urs.cz/item/CS_URS_2023_01/564871111</t>
  </si>
  <si>
    <t>271,8"park.pruh"+119,7"sjezdy"+24,4"reliefni"</t>
  </si>
  <si>
    <t>Trubní vedení</t>
  </si>
  <si>
    <t>49</t>
  </si>
  <si>
    <t>871310310</t>
  </si>
  <si>
    <t>Montáž kanalizačního potrubí hladkého plnostěnného SN 10 z polypropylenu DN 150</t>
  </si>
  <si>
    <t>m</t>
  </si>
  <si>
    <t>890323896</t>
  </si>
  <si>
    <t>Montáž kanalizačního potrubí z plastů z polypropylenu PP hladkého plnostěnného SN 10 DN 150</t>
  </si>
  <si>
    <t>https://podminky.urs.cz/item/CS_URS_2023_01/871310310</t>
  </si>
  <si>
    <t>50</t>
  </si>
  <si>
    <t>28617003</t>
  </si>
  <si>
    <t>trubka kanalizační PP plnostěnná třívrstvá DN 150x1000mm SN10</t>
  </si>
  <si>
    <t>1234630754</t>
  </si>
  <si>
    <t>51</t>
  </si>
  <si>
    <t>877310310</t>
  </si>
  <si>
    <t>Montáž kolen na kanalizačním potrubí z PP trub hladkých plnostěnných DN 150</t>
  </si>
  <si>
    <t>kus</t>
  </si>
  <si>
    <t>-939807090</t>
  </si>
  <si>
    <t>Montáž tvarovek na kanalizačním plastovém potrubí z polypropylenu PP hladkého plnostěnného kolen DN 150</t>
  </si>
  <si>
    <t>https://podminky.urs.cz/item/CS_URS_2023_01/877310310</t>
  </si>
  <si>
    <t>52</t>
  </si>
  <si>
    <t>28617192</t>
  </si>
  <si>
    <t>koleno kanalizační PP SN16 87° DN 150</t>
  </si>
  <si>
    <t>1980257216</t>
  </si>
  <si>
    <t>27</t>
  </si>
  <si>
    <t>894812615</t>
  </si>
  <si>
    <t>Vyříznutí a utěsnění otvoru ve stěně šachty nebo kanalizace do DN 200</t>
  </si>
  <si>
    <t>32784863</t>
  </si>
  <si>
    <t>28</t>
  </si>
  <si>
    <t>895941311</t>
  </si>
  <si>
    <t>Zřízení vpusti kanalizační uliční z betonových dílců typ UVB-50</t>
  </si>
  <si>
    <t>-145555487</t>
  </si>
  <si>
    <t>29</t>
  </si>
  <si>
    <t>592238221</t>
  </si>
  <si>
    <t xml:space="preserve">vpusť betonová uliční  /dno/ 62,6 x 49,5 x 5 cm </t>
  </si>
  <si>
    <t>1123495989</t>
  </si>
  <si>
    <t>30</t>
  </si>
  <si>
    <t>592238541</t>
  </si>
  <si>
    <t xml:space="preserve">skruž betonová pro uliční vpusťs výtokovým otvorem a ZÁPACHOVÝM UZÁVĚREM PVC  45x35x5 cm</t>
  </si>
  <si>
    <t>462591321</t>
  </si>
  <si>
    <t>31</t>
  </si>
  <si>
    <t>592238560</t>
  </si>
  <si>
    <t xml:space="preserve">skruž betonová pro uliční vpusť horní  45x19,5x5 cm</t>
  </si>
  <si>
    <t>1926072694</t>
  </si>
  <si>
    <t>32</t>
  </si>
  <si>
    <t>592238600</t>
  </si>
  <si>
    <t xml:space="preserve">skruž betonová pro uliční vpusť středová  45x19,5x5 cm</t>
  </si>
  <si>
    <t>-2043063576</t>
  </si>
  <si>
    <t>33</t>
  </si>
  <si>
    <t>592238641</t>
  </si>
  <si>
    <t xml:space="preserve">prstenec betonový pro uliční vpusť vyrovnávací  39x6x6 cm</t>
  </si>
  <si>
    <t>227951054</t>
  </si>
  <si>
    <t>34</t>
  </si>
  <si>
    <t>899211111</t>
  </si>
  <si>
    <t>Osazení mříží s rámem hmotnosti do 50 kg</t>
  </si>
  <si>
    <t>-814429555</t>
  </si>
  <si>
    <t>35</t>
  </si>
  <si>
    <t>592238760</t>
  </si>
  <si>
    <t>rám zabetonovaný DIN 19583-9 500/500 mm</t>
  </si>
  <si>
    <t>-1458692827</t>
  </si>
  <si>
    <t>36</t>
  </si>
  <si>
    <t>592238751</t>
  </si>
  <si>
    <t xml:space="preserve">koš pozink.  nízký, pro rám 500/300</t>
  </si>
  <si>
    <t>-1288517297</t>
  </si>
  <si>
    <t>63</t>
  </si>
  <si>
    <t>936992168</t>
  </si>
  <si>
    <t xml:space="preserve">Montáž  sedla odvodnění DN 150 na DN 300</t>
  </si>
  <si>
    <t>1685208513</t>
  </si>
  <si>
    <t>Montáž sedla DN 150 na DN 300</t>
  </si>
  <si>
    <t>https://podminky.urs.cz/item/CS_URS_2023_01/936992168</t>
  </si>
  <si>
    <t>64</t>
  </si>
  <si>
    <t>28617405</t>
  </si>
  <si>
    <t>odbočka sedlová kanalizace PP korugované DN 300/150</t>
  </si>
  <si>
    <t>-1097497168</t>
  </si>
  <si>
    <t>Ostatní konstrukce a práce, bourání</t>
  </si>
  <si>
    <t>69</t>
  </si>
  <si>
    <t>113106171</t>
  </si>
  <si>
    <t>Rozebrání dlažeb vozovek ze zámkové dlažby s ložem z kameniva ručně</t>
  </si>
  <si>
    <t>-1521905895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</si>
  <si>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</si>
  <si>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https://podminky.urs.cz/item/CS_URS_2023_01/113106171</t>
  </si>
  <si>
    <t>71</t>
  </si>
  <si>
    <t>113106184</t>
  </si>
  <si>
    <t>Rozebrání dlažeb vozovek z velkých kostek s ložem ze živice strojně pl do 50 m2</t>
  </si>
  <si>
    <t>-1381986800</t>
  </si>
  <si>
    <t>Rozebrání dlažeb vozovek a ploch s přemístěním hmot na skládku na vzdálenost do 3 m nebo s naložením na dopravní prostředek, s jakoukoliv výplní spár strojně plochy jednotlivě do 50 m2 z velkých kostek s ložem ze živice</t>
  </si>
  <si>
    <t>https://podminky.urs.cz/item/CS_URS_2023_01/113106184</t>
  </si>
  <si>
    <t>66</t>
  </si>
  <si>
    <t>113107223</t>
  </si>
  <si>
    <t>Odstranění podkladu z kameniva drceného tl přes 200 do 300 mm strojně pl přes 200 m2</t>
  </si>
  <si>
    <t>298238786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</si>
  <si>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</si>
  <si>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https://podminky.urs.cz/item/CS_URS_2023_01/113107223</t>
  </si>
  <si>
    <t>67</t>
  </si>
  <si>
    <t>113107241</t>
  </si>
  <si>
    <t>Odstranění podkladu živičného tl 50 mm strojně pl přes 200 m2</t>
  </si>
  <si>
    <t>-1700496082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</si>
  <si>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</si>
  <si>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https://podminky.urs.cz/item/CS_URS_2023_01/113107241</t>
  </si>
  <si>
    <t>1748*0,3"zbytkový asfalt odhad 30% povrchu"</t>
  </si>
  <si>
    <t>68</t>
  </si>
  <si>
    <t>113107332</t>
  </si>
  <si>
    <t>Odstranění podkladu z betonu prostého tl přes 150 do 300 mm strojně pl do 50 m2</t>
  </si>
  <si>
    <t>1024299163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</si>
  <si>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</si>
  <si>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https://podminky.urs.cz/item/CS_URS_2023_01/113107332</t>
  </si>
  <si>
    <t>73</t>
  </si>
  <si>
    <t>113154123</t>
  </si>
  <si>
    <t>Frézování živičného krytu tl 50 mm pruh š přes 0,5 do 1 m pl do 500 m2 bez překážek v trase</t>
  </si>
  <si>
    <t>-708082067</t>
  </si>
  <si>
    <t>Frézování živičného podkladu nebo krytu s naložením na dopravní prostředek plochy do 500 m2 bez překážek v trase pruhu šířky přes 0,5 m do 1 m, tloušťky vrstvy 50 mm</t>
  </si>
  <si>
    <t>https://podminky.urs.cz/item/CS_URS_2023_01/113154123</t>
  </si>
  <si>
    <t>70</t>
  </si>
  <si>
    <t>113201112</t>
  </si>
  <si>
    <t>Vytrhání obrub silničních ležatých</t>
  </si>
  <si>
    <t>1390250397</t>
  </si>
  <si>
    <t>Vytrhání obrub s vybouráním lože, s přemístěním hmot na skládku na vzdálenost do 3 m nebo s naložením na dopravní prostředek silničních ležatých</t>
  </si>
  <si>
    <t>https://podminky.urs.cz/item/CS_URS_2023_01/113201112</t>
  </si>
  <si>
    <t>37</t>
  </si>
  <si>
    <t>211971110</t>
  </si>
  <si>
    <t>Zřízení opláštění žeber nebo trativodů geotextilií v rýze nebo zářezu sklonu do 1:2</t>
  </si>
  <si>
    <t>-836863260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</si>
  <si>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</si>
  <si>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</si>
  <si>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38</t>
  </si>
  <si>
    <t>69311080</t>
  </si>
  <si>
    <t>geotextilie netkaná separační, ochranná, filtrační, drenážní PES 200g/m2</t>
  </si>
  <si>
    <t>-596624044</t>
  </si>
  <si>
    <t>154*1,5</t>
  </si>
  <si>
    <t>39</t>
  </si>
  <si>
    <t>212752402</t>
  </si>
  <si>
    <t>Trativod z drenážních trubek korugovaných PE-HD SN 8 perforace 360° včetně lože otevřený výkop DN 150 pro liniové stavby</t>
  </si>
  <si>
    <t>-492154410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</si>
  <si>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</si>
  <si>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https://podminky.urs.cz/item/CS_URS_2023_01/212752402</t>
  </si>
  <si>
    <t>17</t>
  </si>
  <si>
    <t>339921132</t>
  </si>
  <si>
    <t>Osazování betonových palisád do betonového základu v řadě výšky prvku přes 0,5 do 1 m</t>
  </si>
  <si>
    <t>1157270878</t>
  </si>
  <si>
    <t>Osazování palisád betonových v řadě se zabetonováním výšky palisády přes 500 do 1000 mm</t>
  </si>
  <si>
    <t>https://podminky.urs.cz/item/CS_URS_2023_01/339921132</t>
  </si>
  <si>
    <t>18</t>
  </si>
  <si>
    <t>59228410</t>
  </si>
  <si>
    <t>palisáda betonová vzhled dobové dlažební kameny přírodní 160x160x1000mm</t>
  </si>
  <si>
    <t>-906196831</t>
  </si>
  <si>
    <t>19</t>
  </si>
  <si>
    <t>59228409</t>
  </si>
  <si>
    <t>palisáda betonová vzhled dobové dlažební kameny přírodní 160x160x600mm</t>
  </si>
  <si>
    <t>563638269</t>
  </si>
  <si>
    <t>24</t>
  </si>
  <si>
    <t>899231111</t>
  </si>
  <si>
    <t>Výšková úprava uličního vstupu nebo vpusti do 200 mm zvýšením mříže</t>
  </si>
  <si>
    <t>470281067</t>
  </si>
  <si>
    <t>https://podminky.urs.cz/item/CS_URS_2023_01/899231111</t>
  </si>
  <si>
    <t>25</t>
  </si>
  <si>
    <t>899331111</t>
  </si>
  <si>
    <t>Výšková úprava uličního vstupu nebo vpusti do 200 mm zvýšením poklopu</t>
  </si>
  <si>
    <t>629041835</t>
  </si>
  <si>
    <t>https://podminky.urs.cz/item/CS_URS_2023_01/899331111</t>
  </si>
  <si>
    <t>26</t>
  </si>
  <si>
    <t>899431111</t>
  </si>
  <si>
    <t>Výšková úprava uličního vstupu nebo vpusti do 200 mm zvýšením krycího hrnce, šoupěte nebo hydrantu</t>
  </si>
  <si>
    <t>509760375</t>
  </si>
  <si>
    <t>Výšková úprava uličního vstupu nebo vpusti do 200 mm zvýšením krycího hrnce, šoupěte nebo hydrantu bez úpravy armatur</t>
  </si>
  <si>
    <t>https://podminky.urs.cz/item/CS_URS_2023_01/899431111</t>
  </si>
  <si>
    <t>40</t>
  </si>
  <si>
    <t>914111111</t>
  </si>
  <si>
    <t>Montáž svislé dopravní značky do velikosti 1 m2 objímkami na sloupek nebo konzolu</t>
  </si>
  <si>
    <t>1641618772</t>
  </si>
  <si>
    <t>Montáž svislé dopravní značky základní velikosti do 1 m2 objímkami na sloupky nebo konzoly</t>
  </si>
  <si>
    <t>41</t>
  </si>
  <si>
    <t>404440441</t>
  </si>
  <si>
    <t xml:space="preserve">značka dopravní svislá reflexní AL </t>
  </si>
  <si>
    <t>759013688</t>
  </si>
  <si>
    <t>42</t>
  </si>
  <si>
    <t>914511112</t>
  </si>
  <si>
    <t>Montáž sloupku dopravních značek délky do 3,5 m s betonovým základem a patkou D 60 mm</t>
  </si>
  <si>
    <t>-481874988</t>
  </si>
  <si>
    <t>Montáž sloupku dopravních značek délky do 3,5 m do hliníkové patky pro sloupek D 60 mm</t>
  </si>
  <si>
    <t>43</t>
  </si>
  <si>
    <t>404452250</t>
  </si>
  <si>
    <t>sloupek Zn 60 - 350</t>
  </si>
  <si>
    <t>850764525</t>
  </si>
  <si>
    <t>44</t>
  </si>
  <si>
    <t>404452400</t>
  </si>
  <si>
    <t>patka hliníková HP 60</t>
  </si>
  <si>
    <t>1995111392</t>
  </si>
  <si>
    <t>45</t>
  </si>
  <si>
    <t>404452560</t>
  </si>
  <si>
    <t>upínací svorka na sloupek US 60</t>
  </si>
  <si>
    <t>-516098057</t>
  </si>
  <si>
    <t>46</t>
  </si>
  <si>
    <t>404452530</t>
  </si>
  <si>
    <t>víčko plastové na sloupek 60</t>
  </si>
  <si>
    <t>-739177773</t>
  </si>
  <si>
    <t>48</t>
  </si>
  <si>
    <t>915211115</t>
  </si>
  <si>
    <t>Vodorovné dopravní značení dělící čáry souvislé š 125 mm žlutý plast</t>
  </si>
  <si>
    <t>1048262122</t>
  </si>
  <si>
    <t>Vodorovné dopravní značení stříkaným plastem dělící čára šířky 125 mm souvislá žlutá základní</t>
  </si>
  <si>
    <t>https://podminky.urs.cz/item/CS_URS_2023_01/915211115</t>
  </si>
  <si>
    <t>47</t>
  </si>
  <si>
    <t>915611111</t>
  </si>
  <si>
    <t>Předznačení vodorovného liniového značení</t>
  </si>
  <si>
    <t>-1648262319</t>
  </si>
  <si>
    <t>Předznačení pro vodorovné značení stříkané barvou nebo prováděné z nátěrových hmot liniové dělicí čáry, vodicí proužky</t>
  </si>
  <si>
    <t>https://podminky.urs.cz/item/CS_URS_2023_01/915611111</t>
  </si>
  <si>
    <t>13</t>
  </si>
  <si>
    <t>916131213</t>
  </si>
  <si>
    <t>Osazení silničního obrubníku betonového stojatého s boční opěrou do lože z betonu prostého</t>
  </si>
  <si>
    <t>673132237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</si>
  <si>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</si>
  <si>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</si>
  <si>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252+210+34</t>
  </si>
  <si>
    <t>14</t>
  </si>
  <si>
    <t>59217026</t>
  </si>
  <si>
    <t>obrubník betonový silniční 500x150x250mm</t>
  </si>
  <si>
    <t>-1039585332</t>
  </si>
  <si>
    <t>59217028</t>
  </si>
  <si>
    <t>obrubník betonový silniční nájezdový 500x150x150mm</t>
  </si>
  <si>
    <t>274425864</t>
  </si>
  <si>
    <t>16</t>
  </si>
  <si>
    <t>59217030</t>
  </si>
  <si>
    <t>obrubník betonový silniční přechodový 1000x150x150-250mm</t>
  </si>
  <si>
    <t>-503578347</t>
  </si>
  <si>
    <t>20</t>
  </si>
  <si>
    <t>916231213</t>
  </si>
  <si>
    <t>Osazení chodníkového obrubníku betonového stojatého s boční opěrou do lože z betonu prostého</t>
  </si>
  <si>
    <t>1537758439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</si>
  <si>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</si>
  <si>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</si>
  <si>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59217024</t>
  </si>
  <si>
    <t>obrubník betonový chodníkový 500x100x250mm</t>
  </si>
  <si>
    <t>162981662</t>
  </si>
  <si>
    <t>22</t>
  </si>
  <si>
    <t>916331112</t>
  </si>
  <si>
    <t>Osazení zahradního obrubníku betonového do lože z betonu s boční opěrou</t>
  </si>
  <si>
    <t>-841883905</t>
  </si>
  <si>
    <t>Osazení zahradního obrubníku betonového s ložem tl. od 50 do 100 mm z betonu prostého tř. C 12/15 s boční opěrou z betonu prostého tř. C 12/15</t>
  </si>
  <si>
    <t>https://podminky.urs.cz/item/CS_URS_2023_01/916331112</t>
  </si>
  <si>
    <t>23</t>
  </si>
  <si>
    <t>59217003</t>
  </si>
  <si>
    <t>obrubník betonový zahradní 500x50x250mm</t>
  </si>
  <si>
    <t>1541185888</t>
  </si>
  <si>
    <t>12</t>
  </si>
  <si>
    <t>919122122</t>
  </si>
  <si>
    <t>Těsnění spár zálivkou za tepla pro komůrky š 15 mm hl 30 mm s těsnicím profilem</t>
  </si>
  <si>
    <t>-548656575</t>
  </si>
  <si>
    <t>Utěsnění dilatačních spár zálivkou za tepla v cementobetonovém nebo živičném krytu včetně adhezního nátěru s těsnicím profilem pod zálivkou, pro komůrky šířky 15 mm, hloubky 30 mm</t>
  </si>
  <si>
    <t>https://podminky.urs.cz/item/CS_URS_2023_01/919122122</t>
  </si>
  <si>
    <t>56</t>
  </si>
  <si>
    <t>R0001</t>
  </si>
  <si>
    <t>D+M Oplocení kontejnerového stání včetně bet. patek, ocelových prvků, plastových výplní, spojovacích materiálů</t>
  </si>
  <si>
    <t>-1912966805</t>
  </si>
  <si>
    <t>997</t>
  </si>
  <si>
    <t>Přesun sutě</t>
  </si>
  <si>
    <t>80</t>
  </si>
  <si>
    <t>171201221</t>
  </si>
  <si>
    <t>Poplatek za uložení na skládce (skládkovné) zeminy a kamení kód odpadu 17 05 04</t>
  </si>
  <si>
    <t>1878846867</t>
  </si>
  <si>
    <t>Poplatek za uložení stavebního odpadu na skládce (skládkovné) zeminy a kamení zatříděného do Katalogu odpadů pod kódem 17 05 04</t>
  </si>
  <si>
    <t>https://podminky.urs.cz/item/CS_URS_2023_01/171201221</t>
  </si>
  <si>
    <t>868,11*1,8+(1922,8*0,3*2,0)</t>
  </si>
  <si>
    <t>90</t>
  </si>
  <si>
    <t>997221551</t>
  </si>
  <si>
    <t>Vodorovná doprava suti ze sypkých materiálů do 1 km</t>
  </si>
  <si>
    <t>-372251809</t>
  </si>
  <si>
    <t>Vodorovná doprava suti bez naložení, ale se složením a s hrubým urovnáním ze sypkých materiálů, na vzdálenost do 1 km</t>
  </si>
  <si>
    <t>https://podminky.urs.cz/item/CS_URS_2023_01/997221551</t>
  </si>
  <si>
    <t>2716,278</t>
  </si>
  <si>
    <t>91</t>
  </si>
  <si>
    <t>997221559</t>
  </si>
  <si>
    <t>Příplatek ZKD 1 km u vodorovné dopravy suti ze sypkých materiálů</t>
  </si>
  <si>
    <t>1123994219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</si>
  <si>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</si>
  <si>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</si>
  <si>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2716,278*11"skládka Čáslav 12km"</t>
  </si>
  <si>
    <t>92</t>
  </si>
  <si>
    <t>997221571</t>
  </si>
  <si>
    <t>Vodorovná doprava vybouraných hmot do 1 km</t>
  </si>
  <si>
    <t>-454461226</t>
  </si>
  <si>
    <t>Vodorovná doprava vybouraných hmot bez naložení, ale se složením a s hrubým urovnáním na vzdálenost do 1 km</t>
  </si>
  <si>
    <t>https://podminky.urs.cz/item/CS_URS_2023_01/997221571</t>
  </si>
  <si>
    <t>14,08+62,964</t>
  </si>
  <si>
    <t>93</t>
  </si>
  <si>
    <t>997221579</t>
  </si>
  <si>
    <t>Příplatek ZKD 1 km u vodorovné dopravy vybouraných hmot</t>
  </si>
  <si>
    <t>-2095972195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</si>
  <si>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</si>
  <si>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</si>
  <si>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77,044*11"skládka Čáslav 12km"</t>
  </si>
  <si>
    <t>94</t>
  </si>
  <si>
    <t>997221611</t>
  </si>
  <si>
    <t>Nakládání suti na dopravní prostředky pro vodorovnou dopravu</t>
  </si>
  <si>
    <t>-299672302</t>
  </si>
  <si>
    <t>Nakládání na dopravní prostředky pro vodorovnou dopravu suti</t>
  </si>
  <si>
    <t>https://podminky.urs.cz/item/CS_URS_2023_01/997221611</t>
  </si>
  <si>
    <t>95</t>
  </si>
  <si>
    <t>997221612</t>
  </si>
  <si>
    <t>Nakládání vybouraných hmot na dopravní prostředky pro vodorovnou dopravu</t>
  </si>
  <si>
    <t>-669867526</t>
  </si>
  <si>
    <t>Nakládání na dopravní prostředky pro vodorovnou dopravu vybouraných hmot</t>
  </si>
  <si>
    <t>https://podminky.urs.cz/item/CS_URS_2023_01/997221612</t>
  </si>
  <si>
    <t>77,044</t>
  </si>
  <si>
    <t>79</t>
  </si>
  <si>
    <t>997221861</t>
  </si>
  <si>
    <t>Poplatek za uložení stavebního odpadu na recyklační skládce (skládkovné) z prostého betonu pod kódem 17 01 01</t>
  </si>
  <si>
    <t>1867678702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</si>
  <si>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</si>
  <si>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</si>
  <si>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24*0,2*2,2+16*0,1*2,2</t>
  </si>
  <si>
    <t>78</t>
  </si>
  <si>
    <t>997221875</t>
  </si>
  <si>
    <t>Poplatek za uložení stavebního odpadu na recyklační skládce (skládkovné) asfaltového bez obsahu dehtu zatříděného do Katalogu odpadů pod kódem 17 03 02</t>
  </si>
  <si>
    <t>1335379006</t>
  </si>
  <si>
    <t>https://podminky.urs.cz/item/CS_URS_2023_01/997221875</t>
  </si>
  <si>
    <t>(48+524,4)*0,05*2,2</t>
  </si>
  <si>
    <t>998</t>
  </si>
  <si>
    <t>Přesun hmot</t>
  </si>
  <si>
    <t>96</t>
  </si>
  <si>
    <t>998225111</t>
  </si>
  <si>
    <t>Přesun hmot pro pozemní komunikace s krytem z kamene, monolitickým betonovým nebo živičným</t>
  </si>
  <si>
    <t>-572106517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</si>
  <si>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</si>
  <si>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</si>
  <si>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97</t>
  </si>
  <si>
    <t>998225194</t>
  </si>
  <si>
    <t>Příplatek k přesunu hmot pro pozemní komunikace s krytem z kamene, živičným, betonovým do 5000 m</t>
  </si>
  <si>
    <t>-32995685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</si>
  <si>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</si>
  <si>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https://podminky.urs.cz/item/CS_URS_2023_01/998225194</t>
  </si>
  <si>
    <t>98</t>
  </si>
  <si>
    <t>998225195</t>
  </si>
  <si>
    <t>Příplatek k přesunu hmot pro pozemní komunikace s krytem z kamene, živičným, betonovým ZKD 5000 m</t>
  </si>
  <si>
    <t>-1855328600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</si>
  <si>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</si>
  <si>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https://podminky.urs.cz/item/CS_URS_2023_01/998225195</t>
  </si>
  <si>
    <t>VRN</t>
  </si>
  <si>
    <t>Vedlejší rozpočtové náklady</t>
  </si>
  <si>
    <t>81</t>
  </si>
  <si>
    <t>012103001</t>
  </si>
  <si>
    <t xml:space="preserve">Geodetické práce před výstavbou - vytyčení stavby </t>
  </si>
  <si>
    <t>Kč</t>
  </si>
  <si>
    <t>1024</t>
  </si>
  <si>
    <t>1632939091</t>
  </si>
  <si>
    <t>"SO101 a SO401"1</t>
  </si>
  <si>
    <t>82</t>
  </si>
  <si>
    <t>012103002</t>
  </si>
  <si>
    <t>Vytyčení inženýrských sítí</t>
  </si>
  <si>
    <t>356618779</t>
  </si>
  <si>
    <t>83</t>
  </si>
  <si>
    <t>012303001</t>
  </si>
  <si>
    <t>Geodetické práce po výstavbě - zaměření skutečného stavu</t>
  </si>
  <si>
    <t>1241454873</t>
  </si>
  <si>
    <t>1"SO 101 a SO 401"</t>
  </si>
  <si>
    <t>84</t>
  </si>
  <si>
    <t>013254000</t>
  </si>
  <si>
    <t>Dokumentace skutečného provedení stavby</t>
  </si>
  <si>
    <t>1564216882</t>
  </si>
  <si>
    <t>"SO101 a SO401 - 6xparé v tištěné podobě, 2x v digitální podobě na CD"1</t>
  </si>
  <si>
    <t>85</t>
  </si>
  <si>
    <t>030001000</t>
  </si>
  <si>
    <t>Zařízení staveniště</t>
  </si>
  <si>
    <t>2067195891</t>
  </si>
  <si>
    <t>86</t>
  </si>
  <si>
    <t>030001001</t>
  </si>
  <si>
    <t>Zařízení staveniště - DIO</t>
  </si>
  <si>
    <t>-1495119624</t>
  </si>
  <si>
    <t>1"předpoklad trvání 3 měsíce"</t>
  </si>
  <si>
    <t>88</t>
  </si>
  <si>
    <t>043002002</t>
  </si>
  <si>
    <t>Kopané sondy pro ověření skutečné polohy sítí</t>
  </si>
  <si>
    <t>1741388354</t>
  </si>
  <si>
    <t>89</t>
  </si>
  <si>
    <t>043002003</t>
  </si>
  <si>
    <t>Zkoušky a ostatní měření</t>
  </si>
  <si>
    <t>-515965614</t>
  </si>
  <si>
    <t xml:space="preserve">"zkoušky rovinatosti živice  3x, zkouška protismyková - 3x"1</t>
  </si>
  <si>
    <t>99</t>
  </si>
  <si>
    <t>043154000</t>
  </si>
  <si>
    <t>Zkoušky hutnicí</t>
  </si>
  <si>
    <t>ks</t>
  </si>
  <si>
    <t>1141985888</t>
  </si>
  <si>
    <t>https://podminky.urs.cz/item/CS_URS_2023_01/043154000</t>
  </si>
  <si>
    <t>100</t>
  </si>
  <si>
    <t>R0002</t>
  </si>
  <si>
    <t>Cisterna pitné vody pocelou dobu stavby dle požadavku KHS - odhad trvání 3 měsíce</t>
  </si>
  <si>
    <t>kpl</t>
  </si>
  <si>
    <t>-1995569535</t>
  </si>
  <si>
    <t>SO 102 - Komunikace a zpev. plochy - Pod Kaňkem</t>
  </si>
  <si>
    <t>-95493971</t>
  </si>
  <si>
    <t>245,63</t>
  </si>
  <si>
    <t>1543498083</t>
  </si>
  <si>
    <t>3*1,5*1*1</t>
  </si>
  <si>
    <t>312962985</t>
  </si>
  <si>
    <t>28,5*0,8*1,5</t>
  </si>
  <si>
    <t>1667533917</t>
  </si>
  <si>
    <t>34,2+4,5</t>
  </si>
  <si>
    <t>455186096</t>
  </si>
  <si>
    <t>158</t>
  </si>
  <si>
    <t>-1485471684</t>
  </si>
  <si>
    <t>158*0,1*1,8</t>
  </si>
  <si>
    <t>2146739494</t>
  </si>
  <si>
    <t>1602164055</t>
  </si>
  <si>
    <t>158*0,3</t>
  </si>
  <si>
    <t>944890043</t>
  </si>
  <si>
    <t>-1254315196</t>
  </si>
  <si>
    <t>513,5+32,35+1,4</t>
  </si>
  <si>
    <t>1299556559</t>
  </si>
  <si>
    <t>513,5*2"vozovka"+2"zazubeni"+1,4"chodnik"</t>
  </si>
  <si>
    <t>1718987113</t>
  </si>
  <si>
    <t>513,5*2</t>
  </si>
  <si>
    <t>-52315218</t>
  </si>
  <si>
    <t>513,5"vozovka"+3"zazubeni"</t>
  </si>
  <si>
    <t>971159425</t>
  </si>
  <si>
    <t>516,5</t>
  </si>
  <si>
    <t>1976575768</t>
  </si>
  <si>
    <t>519,5</t>
  </si>
  <si>
    <t>-1981473441</t>
  </si>
  <si>
    <t>513,5"vozovka"+6"zazubeni"</t>
  </si>
  <si>
    <t>1884326875</t>
  </si>
  <si>
    <t>1,4"chodnik"</t>
  </si>
  <si>
    <t>1000927963</t>
  </si>
  <si>
    <t>159969211</t>
  </si>
  <si>
    <t>32,35</t>
  </si>
  <si>
    <t>1990246935</t>
  </si>
  <si>
    <t>32,35"sjezdy"</t>
  </si>
  <si>
    <t>933594022</t>
  </si>
  <si>
    <t>32,35*1,05</t>
  </si>
  <si>
    <t>733471580</t>
  </si>
  <si>
    <t>28,5</t>
  </si>
  <si>
    <t>412646236</t>
  </si>
  <si>
    <t>-1459432048</t>
  </si>
  <si>
    <t>192896611</t>
  </si>
  <si>
    <t>401384663</t>
  </si>
  <si>
    <t>-798341295</t>
  </si>
  <si>
    <t>1056508401</t>
  </si>
  <si>
    <t>162930358</t>
  </si>
  <si>
    <t>-907012340</t>
  </si>
  <si>
    <t>-1249808466</t>
  </si>
  <si>
    <t>2008650581</t>
  </si>
  <si>
    <t>-613118625</t>
  </si>
  <si>
    <t>120059815</t>
  </si>
  <si>
    <t>1233023267</t>
  </si>
  <si>
    <t xml:space="preserve">Montáž  odbočky sedla odvodnění DN 150 na DN 300</t>
  </si>
  <si>
    <t>500797248</t>
  </si>
  <si>
    <t>Montáž odvodnění z plastového potrubí se spojkami ze sklolaminátu DN 300 odbočka sedlo DN 150 na DN 300</t>
  </si>
  <si>
    <t>1025005840</t>
  </si>
  <si>
    <t>1910156550</t>
  </si>
  <si>
    <t>645353235</t>
  </si>
  <si>
    <t>1759206635</t>
  </si>
  <si>
    <t>513,5*0,3"zbytkový asfalt odhad 30% povrchu"</t>
  </si>
  <si>
    <t>-1610100227</t>
  </si>
  <si>
    <t>3,5</t>
  </si>
  <si>
    <t>432528444</t>
  </si>
  <si>
    <t>-90361553</t>
  </si>
  <si>
    <t>2143510563</t>
  </si>
  <si>
    <t>86,6</t>
  </si>
  <si>
    <t>776965907</t>
  </si>
  <si>
    <t>86,6*1,5</t>
  </si>
  <si>
    <t>-1747413053</t>
  </si>
  <si>
    <t>-479792333</t>
  </si>
  <si>
    <t>-595356824</t>
  </si>
  <si>
    <t>-1216587345</t>
  </si>
  <si>
    <t>246</t>
  </si>
  <si>
    <t>-955072736</t>
  </si>
  <si>
    <t>1524737938</t>
  </si>
  <si>
    <t>933177162</t>
  </si>
  <si>
    <t>64,5</t>
  </si>
  <si>
    <t>5092247</t>
  </si>
  <si>
    <t>317831337</t>
  </si>
  <si>
    <t>4,5</t>
  </si>
  <si>
    <t>-338510348</t>
  </si>
  <si>
    <t>-444344527</t>
  </si>
  <si>
    <t>291053914</t>
  </si>
  <si>
    <t>245,63*1,8+(547,23*0,3*1,8)</t>
  </si>
  <si>
    <t>-1085947657</t>
  </si>
  <si>
    <t>737,638</t>
  </si>
  <si>
    <t>1085467981</t>
  </si>
  <si>
    <t>737,638*11"skládka Čáslav 12km"</t>
  </si>
  <si>
    <t>-505508800</t>
  </si>
  <si>
    <t>23,43</t>
  </si>
  <si>
    <t>-827943231</t>
  </si>
  <si>
    <t>23,43*11"skládka Čáslav 12km"</t>
  </si>
  <si>
    <t>1761987027</t>
  </si>
  <si>
    <t>1205789092</t>
  </si>
  <si>
    <t>1,54+21,89</t>
  </si>
  <si>
    <t>1048760002</t>
  </si>
  <si>
    <t>3,5*0,2*2,2</t>
  </si>
  <si>
    <t>1401046444</t>
  </si>
  <si>
    <t>(154+45)*0,05*2,2</t>
  </si>
  <si>
    <t>77</t>
  </si>
  <si>
    <t>153761577</t>
  </si>
  <si>
    <t>-888280480</t>
  </si>
  <si>
    <t>-968977386</t>
  </si>
  <si>
    <t>1850611372</t>
  </si>
  <si>
    <t>"SO102 a SO 402"1</t>
  </si>
  <si>
    <t>-1041356676</t>
  </si>
  <si>
    <t>1389214633</t>
  </si>
  <si>
    <t>"SO102 a SO402"1</t>
  </si>
  <si>
    <t>446062054</t>
  </si>
  <si>
    <t>"SO102 a SO402 - 6xparé v tištěné podobě, 2x v digitální podobě na CD"1</t>
  </si>
  <si>
    <t>72</t>
  </si>
  <si>
    <t>626599924</t>
  </si>
  <si>
    <t>1252410689</t>
  </si>
  <si>
    <t>1"délka trvání odhad 3 měsíce"</t>
  </si>
  <si>
    <t>75</t>
  </si>
  <si>
    <t>-899115666</t>
  </si>
  <si>
    <t>76</t>
  </si>
  <si>
    <t>1078476718</t>
  </si>
  <si>
    <t>-1345572757</t>
  </si>
  <si>
    <t>731213536</t>
  </si>
  <si>
    <t>SO 401 - Veřejné osvětlení U Nadjezdu</t>
  </si>
  <si>
    <t>1-SO 401_VO - VEŘEJNÉ OSVĚTLENÍ</t>
  </si>
  <si>
    <t xml:space="preserve">    1-SO 401 - KABELOVÉ  VEDENÍ VO</t>
  </si>
  <si>
    <t xml:space="preserve">    3-SO 401_HDPE - PŘÍPOLOŽ HDPE 40/33 RAL 3020</t>
  </si>
  <si>
    <t>1-SO 401_VO</t>
  </si>
  <si>
    <t>VEŘEJNÉ OSVĚTLENÍ</t>
  </si>
  <si>
    <t>1-SO 401</t>
  </si>
  <si>
    <t xml:space="preserve">KABELOVÉ  VEDENÍ VO</t>
  </si>
  <si>
    <t>ENM01</t>
  </si>
  <si>
    <t>OSAZENÍ A MONTÁŽ STOŽÁRŮ VO, VČ. SVÍTIDEL</t>
  </si>
  <si>
    <t>KS</t>
  </si>
  <si>
    <t>-2073257772</t>
  </si>
  <si>
    <t>ENM02</t>
  </si>
  <si>
    <t>DEMONTÁŽ STOŽÁRŮ VO, VČ. SVÍTIDEL</t>
  </si>
  <si>
    <t>-1253567690</t>
  </si>
  <si>
    <t>PCCA29A</t>
  </si>
  <si>
    <t>KABEL CYKY-J 4X10 VOLNE ULOZENY</t>
  </si>
  <si>
    <t>212305616</t>
  </si>
  <si>
    <t>1000013230</t>
  </si>
  <si>
    <t>KABEL CYKY-J 4X10 750V</t>
  </si>
  <si>
    <t>-1351456487</t>
  </si>
  <si>
    <t>285*1,05 "Přepočtené koeficientem množství</t>
  </si>
  <si>
    <t>Součet</t>
  </si>
  <si>
    <t>PCCA38A</t>
  </si>
  <si>
    <t>KABEL CYKY-J 3X1,5 PEVNE ULOZENY</t>
  </si>
  <si>
    <t>-635180337</t>
  </si>
  <si>
    <t>1000013270</t>
  </si>
  <si>
    <t>KABEL CYKY-J 3X1,5 750V</t>
  </si>
  <si>
    <t>1830197400</t>
  </si>
  <si>
    <t>90*1,05 "Přepočtené koeficientem množství</t>
  </si>
  <si>
    <t>PCIA46A</t>
  </si>
  <si>
    <t>UKONC.KAB. 4X16 BEZ KONCOVKY,VC.OK (M8)</t>
  </si>
  <si>
    <t>893268171</t>
  </si>
  <si>
    <t>1000084480</t>
  </si>
  <si>
    <t xml:space="preserve">OKO KABEL.PLNE 36KV AL  16X 8  ALU-F</t>
  </si>
  <si>
    <t>-492324451</t>
  </si>
  <si>
    <t>18*4 "Přepočtené koeficientem množství</t>
  </si>
  <si>
    <t>PDNA01A</t>
  </si>
  <si>
    <t>MONTAZ ELEKTROVYZBR.STOZARU PRO 1 OKRUH</t>
  </si>
  <si>
    <t>-1399813266</t>
  </si>
  <si>
    <t>P</t>
  </si>
  <si>
    <t>Poznámka k položce:_x000d_
Poznámka k položce: Poznámka k položce: Montáž elektrovýzbroje stožárů osvětlení. V cenách montáže jsou započteny i náklady na montáž stožárové rozvodnice, montáž kabelumezi rozvodnicí a vlastním svítidlem včetně jeho ukončení a zapojení v rozvodnici, u stožáru typu Ž je započteny i zapojení dotykové spojky.</t>
  </si>
  <si>
    <t>PDQA02A</t>
  </si>
  <si>
    <t>UZEMNENI NA POVRCHU-PASKA FEZN 30X4MM</t>
  </si>
  <si>
    <t>-1593341679</t>
  </si>
  <si>
    <t>1003632540</t>
  </si>
  <si>
    <t>PASKA ZEMNICI FEZN 30X4/48AM (BAL.25KG)</t>
  </si>
  <si>
    <t>KG</t>
  </si>
  <si>
    <t>-1369371056</t>
  </si>
  <si>
    <t>PDQA08A</t>
  </si>
  <si>
    <t>1X NATER UZEMNENI NA POVRCHU ZELENOZLUTA</t>
  </si>
  <si>
    <t>1484310471</t>
  </si>
  <si>
    <t>9880003200</t>
  </si>
  <si>
    <t>EMAIL S2013/5300</t>
  </si>
  <si>
    <t>L</t>
  </si>
  <si>
    <t>-1548589590</t>
  </si>
  <si>
    <t>9*0,004 "Přepočtené koeficientem množství</t>
  </si>
  <si>
    <t>9880003300</t>
  </si>
  <si>
    <t>EMAIL S2013/6200</t>
  </si>
  <si>
    <t>1942906926</t>
  </si>
  <si>
    <t>9*0,001 "Přepočtené koeficientem množství</t>
  </si>
  <si>
    <t>PDQA13A</t>
  </si>
  <si>
    <t>UZEMNENI V ZEMI-PASKA FEZN 30X4MM</t>
  </si>
  <si>
    <t>-28426373</t>
  </si>
  <si>
    <t>209014368</t>
  </si>
  <si>
    <t>1003634120</t>
  </si>
  <si>
    <t>SVORKA SP1 VY - PRIPOJ. NA KONSTR.</t>
  </si>
  <si>
    <t>1862825462</t>
  </si>
  <si>
    <t>9876002600</t>
  </si>
  <si>
    <t>DIN933-8.8-A2K</t>
  </si>
  <si>
    <t>14746781</t>
  </si>
  <si>
    <t>9876008300</t>
  </si>
  <si>
    <t>DIN934-8-A2K</t>
  </si>
  <si>
    <t>1268285475</t>
  </si>
  <si>
    <t>9876010400</t>
  </si>
  <si>
    <t>DIN7980-230HV-A2K</t>
  </si>
  <si>
    <t>-1706238463</t>
  </si>
  <si>
    <t>PEAA08A</t>
  </si>
  <si>
    <t>VYTYCENI TRASY KABEL.VED.V ZAST.PROSTORU</t>
  </si>
  <si>
    <t>KM</t>
  </si>
  <si>
    <t>-915203299</t>
  </si>
  <si>
    <t>Poznámka k položce:_x000d_
Poznámka k položce: Poznámka k položce: Vytyčení trasy vedení kabelového podzemního v zastavěném prostoru. V cenách jsou zahrnuty i náklady na pochůzky projektovanou tratí, vyznačení budoucí trasy, rozmístění, očíslování a označení opěrných bodů, označení překážek a míst pro kabelové prostupy a podchodové štoly.</t>
  </si>
  <si>
    <t>PEBA01A</t>
  </si>
  <si>
    <t>VRTANI JAMY DO PRUMERU 55 CM PRO SLOUP</t>
  </si>
  <si>
    <t>1772507073</t>
  </si>
  <si>
    <t>PEBA17A</t>
  </si>
  <si>
    <t>ODKOP ZEMINY RUCNE, TR.3-4</t>
  </si>
  <si>
    <t>M3</t>
  </si>
  <si>
    <t>1978582636</t>
  </si>
  <si>
    <t>PEBA23A</t>
  </si>
  <si>
    <t>NASYP ZEMIN TR.3-4,SLOZENI,ROZPROSTRENI</t>
  </si>
  <si>
    <t>-2143781147</t>
  </si>
  <si>
    <t>PEBA25A</t>
  </si>
  <si>
    <t>ODVOZ ZEMINY-NALOZ.,ROZVOZ,UPR.POVRCHU</t>
  </si>
  <si>
    <t>-639589587</t>
  </si>
  <si>
    <t>PECA11A</t>
  </si>
  <si>
    <t>ZAHOZ JAMY PRO SLOUP VO,ZEM.TR.3-4</t>
  </si>
  <si>
    <t>-707896144</t>
  </si>
  <si>
    <t>Poznámka k položce:_x000d_
Poznámka k položce: Poznámka k položce: Zásyp jam ručně včetně upěchování a uložení výkopku ve vrstvách a úpravy povrchu.</t>
  </si>
  <si>
    <t>PECA66A</t>
  </si>
  <si>
    <t>ZAKL.BETON C12/15 DO 5M3 BEZ BEDN.A DOPR</t>
  </si>
  <si>
    <t>-1520813936</t>
  </si>
  <si>
    <t>9870011020</t>
  </si>
  <si>
    <t>VYK&gt; SMES BETONOVA C12/15 XC0 STRED</t>
  </si>
  <si>
    <t>-993490660</t>
  </si>
  <si>
    <t>PECA70A</t>
  </si>
  <si>
    <t>ROZBOURANI BETONOVEHO ZAKLADU</t>
  </si>
  <si>
    <t>1643148151</t>
  </si>
  <si>
    <t>PECA95A</t>
  </si>
  <si>
    <t>ZAHOZ JAMY RUCNE,STERKOPISEK 0-32</t>
  </si>
  <si>
    <t>-1174530499</t>
  </si>
  <si>
    <t>9870020130</t>
  </si>
  <si>
    <t>VYK&gt; STERKOPISEK FR.0-32 TR.C</t>
  </si>
  <si>
    <t>-1629122418</t>
  </si>
  <si>
    <t>1*1700 "Přepočtené koeficientem množství</t>
  </si>
  <si>
    <t>PEDA22A</t>
  </si>
  <si>
    <t>VYKOP KABEL.RYHY 35X80 CM RUCNE,ZEM.TR.3</t>
  </si>
  <si>
    <t>-327798354</t>
  </si>
  <si>
    <t>-1959909407</t>
  </si>
  <si>
    <t>PEDA39A</t>
  </si>
  <si>
    <t>VYKOP KABEL.RYHY 50X120CM RUCNE,ZEM.TR.4</t>
  </si>
  <si>
    <t>-865983867</t>
  </si>
  <si>
    <t>PEFA14A</t>
  </si>
  <si>
    <t>ZAHOZ KABEL.RYHY 35X60 CM RUCNE,ZEM.TR.3</t>
  </si>
  <si>
    <t>2109440457</t>
  </si>
  <si>
    <t>1160376481</t>
  </si>
  <si>
    <t>PEGA34A</t>
  </si>
  <si>
    <t>ZAHOZ KABEL.RYHY 50X100CM RUCNE,ZEM.4</t>
  </si>
  <si>
    <t>1384266122</t>
  </si>
  <si>
    <t>PEJA22A</t>
  </si>
  <si>
    <t>KAB.LOZE-PISEK S.35 CM,PE PAS 300MM</t>
  </si>
  <si>
    <t>-1960166171</t>
  </si>
  <si>
    <t>1002935830</t>
  </si>
  <si>
    <t>DEKAB FLEX 300/4 (25M)</t>
  </si>
  <si>
    <t>-1093991776</t>
  </si>
  <si>
    <t>195*0,04 "Přepočtené koeficientem množství</t>
  </si>
  <si>
    <t>9870020290</t>
  </si>
  <si>
    <t>VYK&gt; PISEK ZASYPOVY FR.0-4</t>
  </si>
  <si>
    <t>-242981787</t>
  </si>
  <si>
    <t>195*123,2 "Přepočtené koeficientem množství</t>
  </si>
  <si>
    <t>PEJA23A</t>
  </si>
  <si>
    <t>KAB.LOZE-PISEK S.45 CM,PE PAS 125+300MM</t>
  </si>
  <si>
    <t>805393994</t>
  </si>
  <si>
    <t>1002935810</t>
  </si>
  <si>
    <t>DEKAB FLEX 125/4 (25M)</t>
  </si>
  <si>
    <t>1361457425</t>
  </si>
  <si>
    <t>10*0,04 "Přepočtené koeficientem množství</t>
  </si>
  <si>
    <t>371325392</t>
  </si>
  <si>
    <t>944416333</t>
  </si>
  <si>
    <t>10*158,4 "Přepočtené koeficientem množství</t>
  </si>
  <si>
    <t>PEJA41A</t>
  </si>
  <si>
    <t>FOLIE VYSTRAZNA Z PE ,SIRKA 33 CM</t>
  </si>
  <si>
    <t>1956947892</t>
  </si>
  <si>
    <t>1000327780</t>
  </si>
  <si>
    <t>FOLIE VÝSTR.BLESK330/0,4 CERVENA 125M</t>
  </si>
  <si>
    <t>1713235425</t>
  </si>
  <si>
    <t>205*0,008 "Přepočtené koeficientem množství</t>
  </si>
  <si>
    <t>PEJA43A</t>
  </si>
  <si>
    <t>ODDELENI KABELU BET.DESKOU 50X17X4,5 KD1</t>
  </si>
  <si>
    <t>1544645728</t>
  </si>
  <si>
    <t>1000056280</t>
  </si>
  <si>
    <t>KD 1</t>
  </si>
  <si>
    <t>1335534501</t>
  </si>
  <si>
    <t>10*2 "Přepočtené koeficientem množství</t>
  </si>
  <si>
    <t>PEJA95A</t>
  </si>
  <si>
    <t>ZLAB KAB. PVC 1200X120X100 TL4 S VIKEM</t>
  </si>
  <si>
    <t>445010846</t>
  </si>
  <si>
    <t>1003612510</t>
  </si>
  <si>
    <t>ZLAB PVC Z2 N450 1200X120X100 TL.4 VIKO</t>
  </si>
  <si>
    <t>-666435</t>
  </si>
  <si>
    <t>25*0,834 "Přepočtené koeficientem množství</t>
  </si>
  <si>
    <t>PELA41A</t>
  </si>
  <si>
    <t>TRUBKA KORUG. PE KORUFLEX 75/61 OHEBNA</t>
  </si>
  <si>
    <t>-1771684452</t>
  </si>
  <si>
    <t>1000173990</t>
  </si>
  <si>
    <t>TRUBKA KORUG.OHEBNA KORUFL. 75 CERNA 50M</t>
  </si>
  <si>
    <t>-1193109297</t>
  </si>
  <si>
    <t>PENA03A</t>
  </si>
  <si>
    <t>HUTNENI ZEMINY STROJNE,VRSTVA 20CM</t>
  </si>
  <si>
    <t>-581444306</t>
  </si>
  <si>
    <t xml:space="preserve">Poznámka k položce:_x000d_
Poznámka k položce: Poznámka k položce: Hutnění zeminy strojně po vrstvách 20 cm.  cenách jsou započteny i náklady na uložení materiálu do 3 m od okraje výkopu.</t>
  </si>
  <si>
    <t>PENA17A</t>
  </si>
  <si>
    <t>KRIZOVATKA SE SILOVYM KABELEM</t>
  </si>
  <si>
    <t>-1941324120</t>
  </si>
  <si>
    <t>1000056290</t>
  </si>
  <si>
    <t>KD 2</t>
  </si>
  <si>
    <t>-342478014</t>
  </si>
  <si>
    <t>1000056320</t>
  </si>
  <si>
    <t>KZ 2</t>
  </si>
  <si>
    <t>1661884380</t>
  </si>
  <si>
    <t>PENA21A</t>
  </si>
  <si>
    <t>ZAJISTENI KABELU PRI SOUBEHU</t>
  </si>
  <si>
    <t>-562223657</t>
  </si>
  <si>
    <t>9870011600</t>
  </si>
  <si>
    <t>VYK&gt; REZIVO HRANOL JEHLICNATE DO120CM2</t>
  </si>
  <si>
    <t>750237559</t>
  </si>
  <si>
    <t>100*0,006 "Přepočtené koeficientem množství</t>
  </si>
  <si>
    <t>9870011610</t>
  </si>
  <si>
    <t>VYK&gt; REZIVO DESKOVE JEHLICNATE NEOPRAC</t>
  </si>
  <si>
    <t>81158764</t>
  </si>
  <si>
    <t>100*0,001 "Přepočtené koeficientem množství</t>
  </si>
  <si>
    <t>9870011760</t>
  </si>
  <si>
    <t>VYK&gt; DRAT OCEL.PR.2.0 MEKKY</t>
  </si>
  <si>
    <t>-1973595213</t>
  </si>
  <si>
    <t>100*0,144 "Přepočtené koeficientem množství</t>
  </si>
  <si>
    <t>PENA22A</t>
  </si>
  <si>
    <t>ZAJISTENI KABELU PRI KRIZENI</t>
  </si>
  <si>
    <t>-1111168996</t>
  </si>
  <si>
    <t>-1537066773</t>
  </si>
  <si>
    <t>10*0,015 "Přepočtené koeficientem množství</t>
  </si>
  <si>
    <t>145164638</t>
  </si>
  <si>
    <t>1756480670</t>
  </si>
  <si>
    <t>10*0,144 "Přepočtené koeficientem množství</t>
  </si>
  <si>
    <t>PENA23A</t>
  </si>
  <si>
    <t>ZAJISTENI POTRUBI PRI KRIZENI</t>
  </si>
  <si>
    <t>-493148102</t>
  </si>
  <si>
    <t>411411357</t>
  </si>
  <si>
    <t>10*0,01 "Přepočtené koeficientem množství</t>
  </si>
  <si>
    <t>-1249172328</t>
  </si>
  <si>
    <t>10*0,003 "Přepočtené koeficientem množství</t>
  </si>
  <si>
    <t>-266757001</t>
  </si>
  <si>
    <t>10*0,24 "Přepočtené koeficientem množství</t>
  </si>
  <si>
    <t>PENA24A</t>
  </si>
  <si>
    <t>ZRIZENI A ODSTRANENI PROVIZORNI LAVKY</t>
  </si>
  <si>
    <t>1470843575</t>
  </si>
  <si>
    <t>-1496697528</t>
  </si>
  <si>
    <t>10*0,02 "Přepočtené koeficientem množství</t>
  </si>
  <si>
    <t>9876012000</t>
  </si>
  <si>
    <t>DIN1151-ST</t>
  </si>
  <si>
    <t>1258683902</t>
  </si>
  <si>
    <t>10*0,053 "Přepočtené koeficientem množství</t>
  </si>
  <si>
    <t>PEQA02A</t>
  </si>
  <si>
    <t>OSETI POVRCHU TRAVOU</t>
  </si>
  <si>
    <t>M2</t>
  </si>
  <si>
    <t>-1162847343</t>
  </si>
  <si>
    <t>9870011700</t>
  </si>
  <si>
    <t>VYK&gt; SEMENO TRAVNI</t>
  </si>
  <si>
    <t>244847388</t>
  </si>
  <si>
    <t>20*0,04 "Přepočtené koeficientem množství</t>
  </si>
  <si>
    <t>PEQA05A</t>
  </si>
  <si>
    <t>PROVIZORNI UPRAVA TERENU ZEMINOU TR.3</t>
  </si>
  <si>
    <t>340281997</t>
  </si>
  <si>
    <t>Poznámka k položce:_x000d_
Poznámka k položce: Poznámka k položce: Provizorní úprava terénu se zhutněním včetně odkopání drobných nerovností a zásypu prohlubní.</t>
  </si>
  <si>
    <t>PEQA14A</t>
  </si>
  <si>
    <t>PODKLAD. VRSTVA 10CM-STERKOPISEK FR.0-32</t>
  </si>
  <si>
    <t>884921407</t>
  </si>
  <si>
    <t>-1875645026</t>
  </si>
  <si>
    <t>10*170 "Přepočtené koeficientem množství</t>
  </si>
  <si>
    <t>PEQA17A</t>
  </si>
  <si>
    <t>PODKLADOVA VRSTVA Z BETONU TR. C6/7,5</t>
  </si>
  <si>
    <t>-617356279</t>
  </si>
  <si>
    <t>9870011005</t>
  </si>
  <si>
    <t>VYK&gt; SMES BETON. TR.C6/7,5 PODKLADOVY</t>
  </si>
  <si>
    <t>-247730798</t>
  </si>
  <si>
    <t>PCHA40A</t>
  </si>
  <si>
    <t>PRIPL.NA ZATAH. KABELU V OCHRANNE TRUBCE</t>
  </si>
  <si>
    <t>-484094348</t>
  </si>
  <si>
    <t>PKAA19A</t>
  </si>
  <si>
    <t>NAKLADANI VYKOPKU DO 100M3,ZEM.1-4</t>
  </si>
  <si>
    <t>-1661186930</t>
  </si>
  <si>
    <t>PMEA35A</t>
  </si>
  <si>
    <t>ODSTRAN.CHODNIKU ZAMK.DLAZBA NAD VYKOPEM</t>
  </si>
  <si>
    <t>-603296242</t>
  </si>
  <si>
    <t>101</t>
  </si>
  <si>
    <t>PMEA36A</t>
  </si>
  <si>
    <t>ZRIZENI CHODNIK STAV.ZAMK.DLAZ.NAD VYKOP</t>
  </si>
  <si>
    <t>-1622438450</t>
  </si>
  <si>
    <t>102</t>
  </si>
  <si>
    <t>9870020010</t>
  </si>
  <si>
    <t>VYK&gt; KAMENIVO DRC.DROBNE FR.0-4 TR.A</t>
  </si>
  <si>
    <t>-1691670541</t>
  </si>
  <si>
    <t>10*4,22 "Přepočtené koeficientem množství</t>
  </si>
  <si>
    <t>103</t>
  </si>
  <si>
    <t>9870020020</t>
  </si>
  <si>
    <t>VYK&gt; KAMENIVO DRC.HRUBE FR.4-8 TR.B</t>
  </si>
  <si>
    <t>-708940647</t>
  </si>
  <si>
    <t>10*128,12 "Přepočtené koeficientem množství</t>
  </si>
  <si>
    <t>104</t>
  </si>
  <si>
    <t>9870020030</t>
  </si>
  <si>
    <t>VYK&gt; KAMENIVO DRC.HRUBE FR.63-125 TR.B</t>
  </si>
  <si>
    <t>663295708</t>
  </si>
  <si>
    <t>10*432,81 "Přepočtené koeficientem množství</t>
  </si>
  <si>
    <t>105</t>
  </si>
  <si>
    <t>9870020230</t>
  </si>
  <si>
    <t>VYK&gt; ZAMKOVA DLAZBA</t>
  </si>
  <si>
    <t>1133376553</t>
  </si>
  <si>
    <t>106</t>
  </si>
  <si>
    <t>PMEA38A</t>
  </si>
  <si>
    <t>ODSTRAN.CHODNIKU ZAMK. DLAZBA MIMO VYKOP</t>
  </si>
  <si>
    <t>2014717467</t>
  </si>
  <si>
    <t>107</t>
  </si>
  <si>
    <t>PMEA39A</t>
  </si>
  <si>
    <t>ZRIZENI CHODNIK STAV.ZAMK.DLAZ.MIMOVYKOP</t>
  </si>
  <si>
    <t>-1966874590</t>
  </si>
  <si>
    <t>108</t>
  </si>
  <si>
    <t>514892760</t>
  </si>
  <si>
    <t>109</t>
  </si>
  <si>
    <t>-1377136305</t>
  </si>
  <si>
    <t>10*80,03 "Přepočtené koeficientem množství</t>
  </si>
  <si>
    <t>PMEA65A</t>
  </si>
  <si>
    <t>ODSTRAN.VOZOVKY ASFALT. KRYT NAD VYKOPEM</t>
  </si>
  <si>
    <t>1326862335</t>
  </si>
  <si>
    <t>9870020300</t>
  </si>
  <si>
    <t>VYK&gt; KOTOUC REZACI DIAMANT PR450ASFALT</t>
  </si>
  <si>
    <t>-1897506684</t>
  </si>
  <si>
    <t>10*0,002 "Přepočtené koeficientem množství</t>
  </si>
  <si>
    <t>PMEA66A</t>
  </si>
  <si>
    <t>ZRIZENI VOZOVKY ASFALT. KRYT NAD VYKOPEM</t>
  </si>
  <si>
    <t>1458557862</t>
  </si>
  <si>
    <t>1994422586</t>
  </si>
  <si>
    <t>10*217,5 "Přepočtené koeficientem množství</t>
  </si>
  <si>
    <t>9870020090</t>
  </si>
  <si>
    <t>VYK&gt; KAMENIVO DOLOM.DO BETONU FR.0-4VL</t>
  </si>
  <si>
    <t>-926024773</t>
  </si>
  <si>
    <t>10*2,43 "Přepočtené koeficientem množství</t>
  </si>
  <si>
    <t>-678849120</t>
  </si>
  <si>
    <t>10*200 "Přepočtené koeficientem množství</t>
  </si>
  <si>
    <t>87</t>
  </si>
  <si>
    <t>9870020140</t>
  </si>
  <si>
    <t>VYK&gt; STERKODRT FR.0-63 TR.A</t>
  </si>
  <si>
    <t>-393025212</t>
  </si>
  <si>
    <t>10*285 "Přepočtené koeficientem množství</t>
  </si>
  <si>
    <t>9870020180</t>
  </si>
  <si>
    <t>VYK&gt; LAK ASFALT.PENETRAL ALP SUD 160KG</t>
  </si>
  <si>
    <t>1901840600</t>
  </si>
  <si>
    <t>10*0,12 "Přepočtené koeficientem množství</t>
  </si>
  <si>
    <t>9870020190</t>
  </si>
  <si>
    <t>VYK&gt; ZALIVKA ASFALTOVA AZ BUBNY</t>
  </si>
  <si>
    <t>-1545703980</t>
  </si>
  <si>
    <t>10*4,17 "Přepočtené koeficientem množství</t>
  </si>
  <si>
    <t>9870020320</t>
  </si>
  <si>
    <t>VYK&gt; PODKLAD Z KAMENIVA MECH.ZPEVN.MZK</t>
  </si>
  <si>
    <t>319482353</t>
  </si>
  <si>
    <t>10*405 "Přepočtené koeficientem množství</t>
  </si>
  <si>
    <t>9870020350</t>
  </si>
  <si>
    <t>VYK&gt; ASFALT.BET.OBRUS.ACO11+ 50/70 TR1</t>
  </si>
  <si>
    <t>1652439345</t>
  </si>
  <si>
    <t>10*95 "Přepočtené koeficientem množství</t>
  </si>
  <si>
    <t>9870020360</t>
  </si>
  <si>
    <t>VYK&gt; ASFALT.BET.PODKL.ACP16S 50/70 TR1</t>
  </si>
  <si>
    <t>-79391622</t>
  </si>
  <si>
    <t>10*116 "Přepočtené koeficientem množství</t>
  </si>
  <si>
    <t>9870020370</t>
  </si>
  <si>
    <t>VYK&gt; ASFALT.BET.LOZNI ACL16S+ 50/70TR1</t>
  </si>
  <si>
    <t>1228041017</t>
  </si>
  <si>
    <t>10*140 "Přepočtené koeficientem množství</t>
  </si>
  <si>
    <t>PMEA67A</t>
  </si>
  <si>
    <t>ODSTRAN. VOZOVKY ASFALT. KRYT MIMO VYKOP</t>
  </si>
  <si>
    <t>147302696</t>
  </si>
  <si>
    <t>PMEA68A</t>
  </si>
  <si>
    <t>ZRIZENI VOZOVKY ASFALT. KRYT MIMO VYKOP</t>
  </si>
  <si>
    <t>-329995191</t>
  </si>
  <si>
    <t>128687615</t>
  </si>
  <si>
    <t>1724964952</t>
  </si>
  <si>
    <t>-444675553</t>
  </si>
  <si>
    <t>1938697048</t>
  </si>
  <si>
    <t>110</t>
  </si>
  <si>
    <t>STOŽÁR</t>
  </si>
  <si>
    <t>Stožár třístupňový sadový, nadz. v. 6m, vetknutí 0,8-1m, 133/89/60, žárově zinkovaný, dod.</t>
  </si>
  <si>
    <t>1234450471</t>
  </si>
  <si>
    <t>111</t>
  </si>
  <si>
    <t>SVÍTIDLO</t>
  </si>
  <si>
    <t xml:space="preserve">Svítidlo LED pro osv. komunikací, 0-60W, do 2700K,  0-13350lm, IP66, 230V, dod.</t>
  </si>
  <si>
    <t>-1677820788</t>
  </si>
  <si>
    <t>Svítidlo LED pro osv. komunikací, 0-60W, do 2700K, 0-13350lm, IP66, 230V, dod.</t>
  </si>
  <si>
    <t>Poznámka k položce:_x000d_
Položka zahrnuje svítidlo vč. sběrnice DALI pro možnost dálkového ovládání systémem města K.H.</t>
  </si>
  <si>
    <t>112</t>
  </si>
  <si>
    <t>SVORKOVNICE</t>
  </si>
  <si>
    <t>Stož. svorkovnice na DIN, průchozí, 2x poj. vývod, např. SR482-VL, Z/Cu, vč. poj. 2x6A, dod.</t>
  </si>
  <si>
    <t>771654753</t>
  </si>
  <si>
    <t>113</t>
  </si>
  <si>
    <t>SVORKOVNICE.1</t>
  </si>
  <si>
    <t>Stož. svorkovnice na DIN, odbočná, 2x poj. vývod, SR482-VL, Z/Cu, vč. poj. 2x6A, dod.</t>
  </si>
  <si>
    <t>-994790806</t>
  </si>
  <si>
    <t>3-SO 401_HDPE</t>
  </si>
  <si>
    <t>PŘÍPOLOŽ HDPE 40/33 RAL 3020</t>
  </si>
  <si>
    <t>116</t>
  </si>
  <si>
    <t>PELB40A</t>
  </si>
  <si>
    <t>TRUBKA KORUG. PE KORUFLEX 63/50 OHEBNA</t>
  </si>
  <si>
    <t>-646932759</t>
  </si>
  <si>
    <t>Poznámka k položce:_x000d_
Poznámka k položce: přípolož HDPE 40/33 RAL 3020</t>
  </si>
  <si>
    <t>117</t>
  </si>
  <si>
    <t>1000174090</t>
  </si>
  <si>
    <t>TRUBKA KORUG.OHEBNA KORUFL. 63 CERNA 50M</t>
  </si>
  <si>
    <t>31820188</t>
  </si>
  <si>
    <t>141</t>
  </si>
  <si>
    <t>POAA41A</t>
  </si>
  <si>
    <t>PRIPL.NA ZATAZENI TR.HDPE ZOK VCHRANICCE</t>
  </si>
  <si>
    <t>-1681993431</t>
  </si>
  <si>
    <t>122</t>
  </si>
  <si>
    <t>POAB01A</t>
  </si>
  <si>
    <t>TRUBKA HDPE40/33 K ZOK, CERVENA, VOLNE</t>
  </si>
  <si>
    <t>770728454</t>
  </si>
  <si>
    <t>123</t>
  </si>
  <si>
    <t>1003890980</t>
  </si>
  <si>
    <t>SMOTEK 200 M</t>
  </si>
  <si>
    <t>92374730</t>
  </si>
  <si>
    <t>250*1,05 "Přepočtené koeficientem množství</t>
  </si>
  <si>
    <t>124</t>
  </si>
  <si>
    <t>POAB18A</t>
  </si>
  <si>
    <t>KONTROLA PRUCHODNOSTI TRUB.HDPE PRO ZOK</t>
  </si>
  <si>
    <t>-41289099</t>
  </si>
  <si>
    <t>125</t>
  </si>
  <si>
    <t>POAB19A</t>
  </si>
  <si>
    <t>KONTROLA TLAKUTESNOSTI TRUB.HDPE PRO ZOK</t>
  </si>
  <si>
    <t>1924828088</t>
  </si>
  <si>
    <t>128</t>
  </si>
  <si>
    <t>POAB30A</t>
  </si>
  <si>
    <t>KONCOVKA NA TRUBCE HDPE 40MM PRO ZOK</t>
  </si>
  <si>
    <t>-1382673305</t>
  </si>
  <si>
    <t>129</t>
  </si>
  <si>
    <t>1003892240</t>
  </si>
  <si>
    <t>110 KS V KRABICI</t>
  </si>
  <si>
    <t>-1576371497</t>
  </si>
  <si>
    <t>126</t>
  </si>
  <si>
    <t>POAB31A</t>
  </si>
  <si>
    <t>KONCOVKA S VENTILKEM NA TR.HDPE40 NA ZOK</t>
  </si>
  <si>
    <t>-583686829</t>
  </si>
  <si>
    <t>127</t>
  </si>
  <si>
    <t>1003892250</t>
  </si>
  <si>
    <t>1175402455</t>
  </si>
  <si>
    <t>130</t>
  </si>
  <si>
    <t>POAB47A</t>
  </si>
  <si>
    <t>ZNACENI SJZ TR.HDPE PRO ZOK PRI VYUSTENI</t>
  </si>
  <si>
    <t>-459705284</t>
  </si>
  <si>
    <t>131</t>
  </si>
  <si>
    <t>1000291460</t>
  </si>
  <si>
    <t>PASEK VAZACI KABEL. VPC 4/200 BAL-100KS</t>
  </si>
  <si>
    <t>BAL</t>
  </si>
  <si>
    <t>-1983634626</t>
  </si>
  <si>
    <t>132</t>
  </si>
  <si>
    <t>1003682360</t>
  </si>
  <si>
    <t>STITEK KAB. VKLADACI 60X24 3580 BAL-50KS</t>
  </si>
  <si>
    <t>529207840</t>
  </si>
  <si>
    <t>133</t>
  </si>
  <si>
    <t>POAB49A</t>
  </si>
  <si>
    <t>OZNACENI TR. HDPE ZOK V ZEMI,BALL MARKER</t>
  </si>
  <si>
    <t>-742999876</t>
  </si>
  <si>
    <t>134</t>
  </si>
  <si>
    <t>1000080430</t>
  </si>
  <si>
    <t>ZNACKA KABELOVA BALL MARKER 1402</t>
  </si>
  <si>
    <t>-1412880562</t>
  </si>
  <si>
    <t>135</t>
  </si>
  <si>
    <t>POAB62A</t>
  </si>
  <si>
    <t>KOMORA PRISTUP.HDPE1730+VIKO LIT.DO12,5T</t>
  </si>
  <si>
    <t>1270586778</t>
  </si>
  <si>
    <t>136</t>
  </si>
  <si>
    <t>-541730991</t>
  </si>
  <si>
    <t>3*0,2 "Přepočtené koeficientem množství</t>
  </si>
  <si>
    <t>137</t>
  </si>
  <si>
    <t>510998534</t>
  </si>
  <si>
    <t>3*135 "Přepočtené koeficientem množství</t>
  </si>
  <si>
    <t>138</t>
  </si>
  <si>
    <t>1135372316</t>
  </si>
  <si>
    <t>3*201 "Přepočtené koeficientem množství</t>
  </si>
  <si>
    <t>139</t>
  </si>
  <si>
    <t>9871001300</t>
  </si>
  <si>
    <t>OI&gt;KOMORA PRISTUPNA HDPE 1730-18 BEZ DNA</t>
  </si>
  <si>
    <t>-640460945</t>
  </si>
  <si>
    <t>140</t>
  </si>
  <si>
    <t>9871001500</t>
  </si>
  <si>
    <t>B125 NOSNOST 12,5T</t>
  </si>
  <si>
    <t>-2134818085</t>
  </si>
  <si>
    <t>118</t>
  </si>
  <si>
    <t>PRDB12A</t>
  </si>
  <si>
    <t>ZAJISTENI INZ. SITI VE VYKOPECH - SOUBEH</t>
  </si>
  <si>
    <t>-1724888806</t>
  </si>
  <si>
    <t>119</t>
  </si>
  <si>
    <t>961362852</t>
  </si>
  <si>
    <t>120</t>
  </si>
  <si>
    <t>144572314</t>
  </si>
  <si>
    <t>121</t>
  </si>
  <si>
    <t>PRDB13A</t>
  </si>
  <si>
    <t>ZAJISTENI KABELU VE VYKOPECH PRI KRIZENI</t>
  </si>
  <si>
    <t>1627249340</t>
  </si>
  <si>
    <t>SO 402 - Veřejné osvětlení - Pod Kaňkem</t>
  </si>
  <si>
    <t>N00 - SO 402</t>
  </si>
  <si>
    <t xml:space="preserve">    N01 - Veřejné osvětlení</t>
  </si>
  <si>
    <t>N00</t>
  </si>
  <si>
    <t>N01</t>
  </si>
  <si>
    <t>Veřejné osvětlení</t>
  </si>
  <si>
    <t>R0000</t>
  </si>
  <si>
    <t>Veřejné osvětlení v ulici Pod Kaňkem - řešeno samostatným rozpočtem - viz. příloha</t>
  </si>
  <si>
    <t>512</t>
  </si>
  <si>
    <t>359120024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</si>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</sst>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5" TargetMode="External" /><Relationship Id="rId2" Type="http://schemas.openxmlformats.org/officeDocument/2006/relationships/hyperlink" Target="https://podminky.urs.cz/item/CS_URS_2023_01/131151102" TargetMode="External" /><Relationship Id="rId3" Type="http://schemas.openxmlformats.org/officeDocument/2006/relationships/hyperlink" Target="https://podminky.urs.cz/item/CS_URS_2023_01/132351102" TargetMode="External" /><Relationship Id="rId4" Type="http://schemas.openxmlformats.org/officeDocument/2006/relationships/hyperlink" Target="https://podminky.urs.cz/item/CS_URS_2023_01/174151101" TargetMode="External" /><Relationship Id="rId5" Type="http://schemas.openxmlformats.org/officeDocument/2006/relationships/hyperlink" Target="https://podminky.urs.cz/item/CS_URS_2023_01/181006112" TargetMode="External" /><Relationship Id="rId6" Type="http://schemas.openxmlformats.org/officeDocument/2006/relationships/hyperlink" Target="https://podminky.urs.cz/item/CS_URS_2023_01/181411131" TargetMode="External" /><Relationship Id="rId7" Type="http://schemas.openxmlformats.org/officeDocument/2006/relationships/hyperlink" Target="https://podminky.urs.cz/item/CS_URS_2023_01/181912111" TargetMode="External" /><Relationship Id="rId8" Type="http://schemas.openxmlformats.org/officeDocument/2006/relationships/hyperlink" Target="https://podminky.urs.cz/item/CS_URS_2023_01/181951112" TargetMode="External" /><Relationship Id="rId9" Type="http://schemas.openxmlformats.org/officeDocument/2006/relationships/hyperlink" Target="https://podminky.urs.cz/item/CS_URS_2023_01/564851111" TargetMode="External" /><Relationship Id="rId10" Type="http://schemas.openxmlformats.org/officeDocument/2006/relationships/hyperlink" Target="https://podminky.urs.cz/item/CS_URS_2023_01/564951313" TargetMode="External" /><Relationship Id="rId11" Type="http://schemas.openxmlformats.org/officeDocument/2006/relationships/hyperlink" Target="https://podminky.urs.cz/item/CS_URS_2023_01/565155111" TargetMode="External" /><Relationship Id="rId12" Type="http://schemas.openxmlformats.org/officeDocument/2006/relationships/hyperlink" Target="https://podminky.urs.cz/item/CS_URS_2023_01/573191111" TargetMode="External" /><Relationship Id="rId13" Type="http://schemas.openxmlformats.org/officeDocument/2006/relationships/hyperlink" Target="https://podminky.urs.cz/item/CS_URS_2023_01/573231108" TargetMode="External" /><Relationship Id="rId14" Type="http://schemas.openxmlformats.org/officeDocument/2006/relationships/hyperlink" Target="https://podminky.urs.cz/item/CS_URS_2023_01/577134111" TargetMode="External" /><Relationship Id="rId15" Type="http://schemas.openxmlformats.org/officeDocument/2006/relationships/hyperlink" Target="https://podminky.urs.cz/item/CS_URS_2023_01/596211112" TargetMode="External" /><Relationship Id="rId16" Type="http://schemas.openxmlformats.org/officeDocument/2006/relationships/hyperlink" Target="https://podminky.urs.cz/item/CS_URS_2023_01/596212213" TargetMode="External" /><Relationship Id="rId17" Type="http://schemas.openxmlformats.org/officeDocument/2006/relationships/hyperlink" Target="https://podminky.urs.cz/item/CS_URS_2023_01/564871111" TargetMode="External" /><Relationship Id="rId18" Type="http://schemas.openxmlformats.org/officeDocument/2006/relationships/hyperlink" Target="https://podminky.urs.cz/item/CS_URS_2023_01/871310310" TargetMode="External" /><Relationship Id="rId19" Type="http://schemas.openxmlformats.org/officeDocument/2006/relationships/hyperlink" Target="https://podminky.urs.cz/item/CS_URS_2023_01/877310310" TargetMode="External" /><Relationship Id="rId20" Type="http://schemas.openxmlformats.org/officeDocument/2006/relationships/hyperlink" Target="https://podminky.urs.cz/item/CS_URS_2023_01/936992168" TargetMode="External" /><Relationship Id="rId21" Type="http://schemas.openxmlformats.org/officeDocument/2006/relationships/hyperlink" Target="https://podminky.urs.cz/item/CS_URS_2023_01/113106171" TargetMode="External" /><Relationship Id="rId22" Type="http://schemas.openxmlformats.org/officeDocument/2006/relationships/hyperlink" Target="https://podminky.urs.cz/item/CS_URS_2023_01/113106184" TargetMode="External" /><Relationship Id="rId23" Type="http://schemas.openxmlformats.org/officeDocument/2006/relationships/hyperlink" Target="https://podminky.urs.cz/item/CS_URS_2023_01/113107223" TargetMode="External" /><Relationship Id="rId24" Type="http://schemas.openxmlformats.org/officeDocument/2006/relationships/hyperlink" Target="https://podminky.urs.cz/item/CS_URS_2023_01/113107241" TargetMode="External" /><Relationship Id="rId25" Type="http://schemas.openxmlformats.org/officeDocument/2006/relationships/hyperlink" Target="https://podminky.urs.cz/item/CS_URS_2023_01/113107332" TargetMode="External" /><Relationship Id="rId26" Type="http://schemas.openxmlformats.org/officeDocument/2006/relationships/hyperlink" Target="https://podminky.urs.cz/item/CS_URS_2023_01/113154123" TargetMode="External" /><Relationship Id="rId27" Type="http://schemas.openxmlformats.org/officeDocument/2006/relationships/hyperlink" Target="https://podminky.urs.cz/item/CS_URS_2023_01/113201112" TargetMode="External" /><Relationship Id="rId28" Type="http://schemas.openxmlformats.org/officeDocument/2006/relationships/hyperlink" Target="https://podminky.urs.cz/item/CS_URS_2023_01/211971110" TargetMode="External" /><Relationship Id="rId29" Type="http://schemas.openxmlformats.org/officeDocument/2006/relationships/hyperlink" Target="https://podminky.urs.cz/item/CS_URS_2023_01/212752402" TargetMode="External" /><Relationship Id="rId30" Type="http://schemas.openxmlformats.org/officeDocument/2006/relationships/hyperlink" Target="https://podminky.urs.cz/item/CS_URS_2023_01/339921132" TargetMode="External" /><Relationship Id="rId31" Type="http://schemas.openxmlformats.org/officeDocument/2006/relationships/hyperlink" Target="https://podminky.urs.cz/item/CS_URS_2023_01/899231111" TargetMode="External" /><Relationship Id="rId32" Type="http://schemas.openxmlformats.org/officeDocument/2006/relationships/hyperlink" Target="https://podminky.urs.cz/item/CS_URS_2023_01/899331111" TargetMode="External" /><Relationship Id="rId33" Type="http://schemas.openxmlformats.org/officeDocument/2006/relationships/hyperlink" Target="https://podminky.urs.cz/item/CS_URS_2023_01/899431111" TargetMode="External" /><Relationship Id="rId34" Type="http://schemas.openxmlformats.org/officeDocument/2006/relationships/hyperlink" Target="https://podminky.urs.cz/item/CS_URS_2023_01/915211115" TargetMode="External" /><Relationship Id="rId35" Type="http://schemas.openxmlformats.org/officeDocument/2006/relationships/hyperlink" Target="https://podminky.urs.cz/item/CS_URS_2023_01/915611111" TargetMode="External" /><Relationship Id="rId36" Type="http://schemas.openxmlformats.org/officeDocument/2006/relationships/hyperlink" Target="https://podminky.urs.cz/item/CS_URS_2023_01/916131213" TargetMode="External" /><Relationship Id="rId37" Type="http://schemas.openxmlformats.org/officeDocument/2006/relationships/hyperlink" Target="https://podminky.urs.cz/item/CS_URS_2023_01/916231213" TargetMode="External" /><Relationship Id="rId38" Type="http://schemas.openxmlformats.org/officeDocument/2006/relationships/hyperlink" Target="https://podminky.urs.cz/item/CS_URS_2023_01/916331112" TargetMode="External" /><Relationship Id="rId39" Type="http://schemas.openxmlformats.org/officeDocument/2006/relationships/hyperlink" Target="https://podminky.urs.cz/item/CS_URS_2023_01/919122122" TargetMode="External" /><Relationship Id="rId40" Type="http://schemas.openxmlformats.org/officeDocument/2006/relationships/hyperlink" Target="https://podminky.urs.cz/item/CS_URS_2023_01/171201221" TargetMode="External" /><Relationship Id="rId41" Type="http://schemas.openxmlformats.org/officeDocument/2006/relationships/hyperlink" Target="https://podminky.urs.cz/item/CS_URS_2023_01/997221551" TargetMode="External" /><Relationship Id="rId42" Type="http://schemas.openxmlformats.org/officeDocument/2006/relationships/hyperlink" Target="https://podminky.urs.cz/item/CS_URS_2023_01/997221559" TargetMode="External" /><Relationship Id="rId43" Type="http://schemas.openxmlformats.org/officeDocument/2006/relationships/hyperlink" Target="https://podminky.urs.cz/item/CS_URS_2023_01/997221571" TargetMode="External" /><Relationship Id="rId44" Type="http://schemas.openxmlformats.org/officeDocument/2006/relationships/hyperlink" Target="https://podminky.urs.cz/item/CS_URS_2023_01/997221579" TargetMode="External" /><Relationship Id="rId45" Type="http://schemas.openxmlformats.org/officeDocument/2006/relationships/hyperlink" Target="https://podminky.urs.cz/item/CS_URS_2023_01/997221611" TargetMode="External" /><Relationship Id="rId46" Type="http://schemas.openxmlformats.org/officeDocument/2006/relationships/hyperlink" Target="https://podminky.urs.cz/item/CS_URS_2023_01/997221612" TargetMode="External" /><Relationship Id="rId47" Type="http://schemas.openxmlformats.org/officeDocument/2006/relationships/hyperlink" Target="https://podminky.urs.cz/item/CS_URS_2023_01/997221861" TargetMode="External" /><Relationship Id="rId48" Type="http://schemas.openxmlformats.org/officeDocument/2006/relationships/hyperlink" Target="https://podminky.urs.cz/item/CS_URS_2023_01/997221875" TargetMode="External" /><Relationship Id="rId49" Type="http://schemas.openxmlformats.org/officeDocument/2006/relationships/hyperlink" Target="https://podminky.urs.cz/item/CS_URS_2023_01/998225111" TargetMode="External" /><Relationship Id="rId50" Type="http://schemas.openxmlformats.org/officeDocument/2006/relationships/hyperlink" Target="https://podminky.urs.cz/item/CS_URS_2023_01/998225194" TargetMode="External" /><Relationship Id="rId51" Type="http://schemas.openxmlformats.org/officeDocument/2006/relationships/hyperlink" Target="https://podminky.urs.cz/item/CS_URS_2023_01/998225195" TargetMode="External" /><Relationship Id="rId52" Type="http://schemas.openxmlformats.org/officeDocument/2006/relationships/hyperlink" Target="https://podminky.urs.cz/item/CS_URS_2023_01/043154000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5" TargetMode="External" /><Relationship Id="rId2" Type="http://schemas.openxmlformats.org/officeDocument/2006/relationships/hyperlink" Target="https://podminky.urs.cz/item/CS_URS_2023_01/131151102" TargetMode="External" /><Relationship Id="rId3" Type="http://schemas.openxmlformats.org/officeDocument/2006/relationships/hyperlink" Target="https://podminky.urs.cz/item/CS_URS_2023_01/132351102" TargetMode="External" /><Relationship Id="rId4" Type="http://schemas.openxmlformats.org/officeDocument/2006/relationships/hyperlink" Target="https://podminky.urs.cz/item/CS_URS_2023_01/174151101" TargetMode="External" /><Relationship Id="rId5" Type="http://schemas.openxmlformats.org/officeDocument/2006/relationships/hyperlink" Target="https://podminky.urs.cz/item/CS_URS_2023_01/181006112" TargetMode="External" /><Relationship Id="rId6" Type="http://schemas.openxmlformats.org/officeDocument/2006/relationships/hyperlink" Target="https://podminky.urs.cz/item/CS_URS_2023_01/181411131" TargetMode="External" /><Relationship Id="rId7" Type="http://schemas.openxmlformats.org/officeDocument/2006/relationships/hyperlink" Target="https://podminky.urs.cz/item/CS_URS_2023_01/181912111" TargetMode="External" /><Relationship Id="rId8" Type="http://schemas.openxmlformats.org/officeDocument/2006/relationships/hyperlink" Target="https://podminky.urs.cz/item/CS_URS_2023_01/181951112" TargetMode="External" /><Relationship Id="rId9" Type="http://schemas.openxmlformats.org/officeDocument/2006/relationships/hyperlink" Target="https://podminky.urs.cz/item/CS_URS_2023_01/564851111" TargetMode="External" /><Relationship Id="rId10" Type="http://schemas.openxmlformats.org/officeDocument/2006/relationships/hyperlink" Target="https://podminky.urs.cz/item/CS_URS_2023_01/564951313" TargetMode="External" /><Relationship Id="rId11" Type="http://schemas.openxmlformats.org/officeDocument/2006/relationships/hyperlink" Target="https://podminky.urs.cz/item/CS_URS_2023_01/565155111" TargetMode="External" /><Relationship Id="rId12" Type="http://schemas.openxmlformats.org/officeDocument/2006/relationships/hyperlink" Target="https://podminky.urs.cz/item/CS_URS_2023_01/573191111" TargetMode="External" /><Relationship Id="rId13" Type="http://schemas.openxmlformats.org/officeDocument/2006/relationships/hyperlink" Target="https://podminky.urs.cz/item/CS_URS_2023_01/573231108" TargetMode="External" /><Relationship Id="rId14" Type="http://schemas.openxmlformats.org/officeDocument/2006/relationships/hyperlink" Target="https://podminky.urs.cz/item/CS_URS_2023_01/577134111" TargetMode="External" /><Relationship Id="rId15" Type="http://schemas.openxmlformats.org/officeDocument/2006/relationships/hyperlink" Target="https://podminky.urs.cz/item/CS_URS_2023_01/596211112" TargetMode="External" /><Relationship Id="rId16" Type="http://schemas.openxmlformats.org/officeDocument/2006/relationships/hyperlink" Target="https://podminky.urs.cz/item/CS_URS_2023_01/596212213" TargetMode="External" /><Relationship Id="rId17" Type="http://schemas.openxmlformats.org/officeDocument/2006/relationships/hyperlink" Target="https://podminky.urs.cz/item/CS_URS_2023_01/564871111" TargetMode="External" /><Relationship Id="rId18" Type="http://schemas.openxmlformats.org/officeDocument/2006/relationships/hyperlink" Target="https://podminky.urs.cz/item/CS_URS_2023_01/871310310" TargetMode="External" /><Relationship Id="rId19" Type="http://schemas.openxmlformats.org/officeDocument/2006/relationships/hyperlink" Target="https://podminky.urs.cz/item/CS_URS_2023_01/877310310" TargetMode="External" /><Relationship Id="rId20" Type="http://schemas.openxmlformats.org/officeDocument/2006/relationships/hyperlink" Target="https://podminky.urs.cz/item/CS_URS_2023_01/936992168" TargetMode="External" /><Relationship Id="rId21" Type="http://schemas.openxmlformats.org/officeDocument/2006/relationships/hyperlink" Target="https://podminky.urs.cz/item/CS_URS_2023_01/113106171" TargetMode="External" /><Relationship Id="rId22" Type="http://schemas.openxmlformats.org/officeDocument/2006/relationships/hyperlink" Target="https://podminky.urs.cz/item/CS_URS_2023_01/113107223" TargetMode="External" /><Relationship Id="rId23" Type="http://schemas.openxmlformats.org/officeDocument/2006/relationships/hyperlink" Target="https://podminky.urs.cz/item/CS_URS_2023_01/113107241" TargetMode="External" /><Relationship Id="rId24" Type="http://schemas.openxmlformats.org/officeDocument/2006/relationships/hyperlink" Target="https://podminky.urs.cz/item/CS_URS_2023_01/113107332" TargetMode="External" /><Relationship Id="rId25" Type="http://schemas.openxmlformats.org/officeDocument/2006/relationships/hyperlink" Target="https://podminky.urs.cz/item/CS_URS_2023_01/113154123" TargetMode="External" /><Relationship Id="rId26" Type="http://schemas.openxmlformats.org/officeDocument/2006/relationships/hyperlink" Target="https://podminky.urs.cz/item/CS_URS_2023_01/113201112" TargetMode="External" /><Relationship Id="rId27" Type="http://schemas.openxmlformats.org/officeDocument/2006/relationships/hyperlink" Target="https://podminky.urs.cz/item/CS_URS_2023_01/211971110" TargetMode="External" /><Relationship Id="rId28" Type="http://schemas.openxmlformats.org/officeDocument/2006/relationships/hyperlink" Target="https://podminky.urs.cz/item/CS_URS_2023_01/212752402" TargetMode="External" /><Relationship Id="rId29" Type="http://schemas.openxmlformats.org/officeDocument/2006/relationships/hyperlink" Target="https://podminky.urs.cz/item/CS_URS_2023_01/899331111" TargetMode="External" /><Relationship Id="rId30" Type="http://schemas.openxmlformats.org/officeDocument/2006/relationships/hyperlink" Target="https://podminky.urs.cz/item/CS_URS_2023_01/899431111" TargetMode="External" /><Relationship Id="rId31" Type="http://schemas.openxmlformats.org/officeDocument/2006/relationships/hyperlink" Target="https://podminky.urs.cz/item/CS_URS_2023_01/916131213" TargetMode="External" /><Relationship Id="rId32" Type="http://schemas.openxmlformats.org/officeDocument/2006/relationships/hyperlink" Target="https://podminky.urs.cz/item/CS_URS_2023_01/916231213" TargetMode="External" /><Relationship Id="rId33" Type="http://schemas.openxmlformats.org/officeDocument/2006/relationships/hyperlink" Target="https://podminky.urs.cz/item/CS_URS_2023_01/916331112" TargetMode="External" /><Relationship Id="rId34" Type="http://schemas.openxmlformats.org/officeDocument/2006/relationships/hyperlink" Target="https://podminky.urs.cz/item/CS_URS_2023_01/919122122" TargetMode="External" /><Relationship Id="rId35" Type="http://schemas.openxmlformats.org/officeDocument/2006/relationships/hyperlink" Target="https://podminky.urs.cz/item/CS_URS_2023_01/171201221" TargetMode="External" /><Relationship Id="rId36" Type="http://schemas.openxmlformats.org/officeDocument/2006/relationships/hyperlink" Target="https://podminky.urs.cz/item/CS_URS_2023_01/997221551" TargetMode="External" /><Relationship Id="rId37" Type="http://schemas.openxmlformats.org/officeDocument/2006/relationships/hyperlink" Target="https://podminky.urs.cz/item/CS_URS_2023_01/997221559" TargetMode="External" /><Relationship Id="rId38" Type="http://schemas.openxmlformats.org/officeDocument/2006/relationships/hyperlink" Target="https://podminky.urs.cz/item/CS_URS_2023_01/997221571" TargetMode="External" /><Relationship Id="rId39" Type="http://schemas.openxmlformats.org/officeDocument/2006/relationships/hyperlink" Target="https://podminky.urs.cz/item/CS_URS_2023_01/997221579" TargetMode="External" /><Relationship Id="rId40" Type="http://schemas.openxmlformats.org/officeDocument/2006/relationships/hyperlink" Target="https://podminky.urs.cz/item/CS_URS_2023_01/997221611" TargetMode="External" /><Relationship Id="rId41" Type="http://schemas.openxmlformats.org/officeDocument/2006/relationships/hyperlink" Target="https://podminky.urs.cz/item/CS_URS_2023_01/997221612" TargetMode="External" /><Relationship Id="rId42" Type="http://schemas.openxmlformats.org/officeDocument/2006/relationships/hyperlink" Target="https://podminky.urs.cz/item/CS_URS_2023_01/997221861" TargetMode="External" /><Relationship Id="rId43" Type="http://schemas.openxmlformats.org/officeDocument/2006/relationships/hyperlink" Target="https://podminky.urs.cz/item/CS_URS_2023_01/997221875" TargetMode="External" /><Relationship Id="rId44" Type="http://schemas.openxmlformats.org/officeDocument/2006/relationships/hyperlink" Target="https://podminky.urs.cz/item/CS_URS_2023_01/998225111" TargetMode="External" /><Relationship Id="rId45" Type="http://schemas.openxmlformats.org/officeDocument/2006/relationships/hyperlink" Target="https://podminky.urs.cz/item/CS_URS_2023_01/998225194" TargetMode="External" /><Relationship Id="rId46" Type="http://schemas.openxmlformats.org/officeDocument/2006/relationships/hyperlink" Target="https://podminky.urs.cz/item/CS_URS_2023_01/998225195" TargetMode="External" /><Relationship Id="rId47" Type="http://schemas.openxmlformats.org/officeDocument/2006/relationships/hyperlink" Target="https://podminky.urs.cz/item/CS_URS_2023_01/043154000" TargetMode="External" /><Relationship Id="rId4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162-22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povrchu části komunikace v ulicích Pod Kaňkem a U Nadjezdu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Kutná Hora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1. 5. 2023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Kutná Hora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Ing. Tomáš Pospíšil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Ing. Tomáš Pospíšil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24.7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101 - Komunikace a zpe...'!J30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'SO 101 - Komunikace a zpe...'!P87</f>
        <v>0</v>
      </c>
      <c r="AV55" s="120">
        <f>'SO 101 - Komunikace a zpe...'!J33</f>
        <v>0</v>
      </c>
      <c r="AW55" s="120">
        <f>'SO 101 - Komunikace a zpe...'!J34</f>
        <v>0</v>
      </c>
      <c r="AX55" s="120">
        <f>'SO 101 - Komunikace a zpe...'!J35</f>
        <v>0</v>
      </c>
      <c r="AY55" s="120">
        <f>'SO 101 - Komunikace a zpe...'!J36</f>
        <v>0</v>
      </c>
      <c r="AZ55" s="120">
        <f>'SO 101 - Komunikace a zpe...'!F33</f>
        <v>0</v>
      </c>
      <c r="BA55" s="120">
        <f>'SO 101 - Komunikace a zpe...'!F34</f>
        <v>0</v>
      </c>
      <c r="BB55" s="120">
        <f>'SO 101 - Komunikace a zpe...'!F35</f>
        <v>0</v>
      </c>
      <c r="BC55" s="120">
        <f>'SO 101 - Komunikace a zpe...'!F36</f>
        <v>0</v>
      </c>
      <c r="BD55" s="122">
        <f>'SO 101 - Komunikace a zpe...'!F37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24.7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102 - Komunikace a zpe...'!J30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'SO 102 - Komunikace a zpe...'!P87</f>
        <v>0</v>
      </c>
      <c r="AV56" s="120">
        <f>'SO 102 - Komunikace a zpe...'!J33</f>
        <v>0</v>
      </c>
      <c r="AW56" s="120">
        <f>'SO 102 - Komunikace a zpe...'!J34</f>
        <v>0</v>
      </c>
      <c r="AX56" s="120">
        <f>'SO 102 - Komunikace a zpe...'!J35</f>
        <v>0</v>
      </c>
      <c r="AY56" s="120">
        <f>'SO 102 - Komunikace a zpe...'!J36</f>
        <v>0</v>
      </c>
      <c r="AZ56" s="120">
        <f>'SO 102 - Komunikace a zpe...'!F33</f>
        <v>0</v>
      </c>
      <c r="BA56" s="120">
        <f>'SO 102 - Komunikace a zpe...'!F34</f>
        <v>0</v>
      </c>
      <c r="BB56" s="120">
        <f>'SO 102 - Komunikace a zpe...'!F35</f>
        <v>0</v>
      </c>
      <c r="BC56" s="120">
        <f>'SO 102 - Komunikace a zpe...'!F36</f>
        <v>0</v>
      </c>
      <c r="BD56" s="122">
        <f>'SO 102 - Komunikace a zpe...'!F37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401 - Veřejné osvětlen...'!J30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'SO 401 - Veřejné osvětlen...'!P82</f>
        <v>0</v>
      </c>
      <c r="AV57" s="120">
        <f>'SO 401 - Veřejné osvětlen...'!J33</f>
        <v>0</v>
      </c>
      <c r="AW57" s="120">
        <f>'SO 401 - Veřejné osvětlen...'!J34</f>
        <v>0</v>
      </c>
      <c r="AX57" s="120">
        <f>'SO 401 - Veřejné osvětlen...'!J35</f>
        <v>0</v>
      </c>
      <c r="AY57" s="120">
        <f>'SO 401 - Veřejné osvětlen...'!J36</f>
        <v>0</v>
      </c>
      <c r="AZ57" s="120">
        <f>'SO 401 - Veřejné osvětlen...'!F33</f>
        <v>0</v>
      </c>
      <c r="BA57" s="120">
        <f>'SO 401 - Veřejné osvětlen...'!F34</f>
        <v>0</v>
      </c>
      <c r="BB57" s="120">
        <f>'SO 401 - Veřejné osvětlen...'!F35</f>
        <v>0</v>
      </c>
      <c r="BC57" s="120">
        <f>'SO 401 - Veřejné osvětlen...'!F36</f>
        <v>0</v>
      </c>
      <c r="BD57" s="122">
        <f>'SO 401 - Veřejné osvětlen...'!F37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402 - Veřejné osvětlen...'!J30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24">
        <v>0</v>
      </c>
      <c r="AT58" s="125">
        <f>ROUND(SUM(AV58:AW58),2)</f>
        <v>0</v>
      </c>
      <c r="AU58" s="126">
        <f>'SO 402 - Veřejné osvětlen...'!P81</f>
        <v>0</v>
      </c>
      <c r="AV58" s="125">
        <f>'SO 402 - Veřejné osvětlen...'!J33</f>
        <v>0</v>
      </c>
      <c r="AW58" s="125">
        <f>'SO 402 - Veřejné osvětlen...'!J34</f>
        <v>0</v>
      </c>
      <c r="AX58" s="125">
        <f>'SO 402 - Veřejné osvětlen...'!J35</f>
        <v>0</v>
      </c>
      <c r="AY58" s="125">
        <f>'SO 402 - Veřejné osvětlen...'!J36</f>
        <v>0</v>
      </c>
      <c r="AZ58" s="125">
        <f>'SO 402 - Veřejné osvětlen...'!F33</f>
        <v>0</v>
      </c>
      <c r="BA58" s="125">
        <f>'SO 402 - Veřejné osvětlen...'!F34</f>
        <v>0</v>
      </c>
      <c r="BB58" s="125">
        <f>'SO 402 - Veřejné osvětlen...'!F35</f>
        <v>0</v>
      </c>
      <c r="BC58" s="125">
        <f>'SO 402 - Veřejné osvětlen...'!F36</f>
        <v>0</v>
      </c>
      <c r="BD58" s="127">
        <f>'SO 402 - Veřejné osvětlen...'!F37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8Obj+ulSkJcDRH5AQC3YquXzyTlOfvcuR633LQwiHYpWogIOxs2F2LunDhPo4RHOSZARhrr5ymvWyOexuRyoqA==" hashValue="Q4X8JFikPIKPvfdqs9HC5R6u0d+csR9OIICXJwilOM8i0IMWbDWPaYvlxTv9oWj4hrAYupE+EN52QPlN5OIBD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Komunikace a zpe...'!C2" display="/"/>
    <hyperlink ref="A56" location="'SO 102 - Komunikace a zpe...'!C2" display="/"/>
    <hyperlink ref="A57" location="'SO 401 - Veřejné osvětlen...'!C2" display="/"/>
    <hyperlink ref="A58" location="'SO 402 - Veřejné osvětl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Rekonstrukce povrchu části komunikace v ulicích Pod Kaňkem a U Nadjezdu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1. 5. 2023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33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34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ROUND((SUM(BE87:BE370)),  2)</f>
        <v>0</v>
      </c>
      <c r="G33" s="38"/>
      <c r="H33" s="38"/>
      <c r="I33" s="148">
        <v>0.20999999999999999</v>
      </c>
      <c r="J33" s="147">
        <f>ROUND(((SUM(BE87:BE370))*I33),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ROUND((SUM(BF87:BF370)),  2)</f>
        <v>0</v>
      </c>
      <c r="G34" s="38"/>
      <c r="H34" s="38"/>
      <c r="I34" s="148">
        <v>0.14999999999999999</v>
      </c>
      <c r="J34" s="147">
        <f>ROUND(((SUM(BF87:BF370))*I34),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ROUND((SUM(BG87:BG370)),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ROUND((SUM(BH87:BH370)),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ROUND((SUM(BI87:BI370)),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Rekonstrukce povrchu části komunikace v ulicích Pod Kaňkem a U Nadjezdu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101 - Komunikace a zpev. plochy - U Nadjezdu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Kutná Hora</v>
      </c>
      <c r="G52" s="40"/>
      <c r="H52" s="40"/>
      <c r="I52" s="32" t="s">
        <v>23</v>
      </c>
      <c r="J52" s="72" t="str">
        <f>IF(J12="","",J12)</f>
        <v>1. 5. 2023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Kutná Hora</v>
      </c>
      <c r="G54" s="40"/>
      <c r="H54" s="40"/>
      <c r="I54" s="32" t="s">
        <v>32</v>
      </c>
      <c r="J54" s="36" t="str">
        <f>E21</f>
        <v>Ing. Tomáš Pospíšil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Tomáš Pospíšil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J122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J166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J202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J296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J333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107</v>
      </c>
      <c r="E67" s="168"/>
      <c r="F67" s="168"/>
      <c r="G67" s="168"/>
      <c r="H67" s="168"/>
      <c r="I67" s="168"/>
      <c r="J67" s="169">
        <f>J343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Rekonstrukce povrchu části komunikace v ulicích Pod Kaňkem a U Nadjezdu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94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101 - Komunikace a zpev. plochy - U Nadjezdu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Kutná Hora</v>
      </c>
      <c r="G81" s="40"/>
      <c r="H81" s="40"/>
      <c r="I81" s="32" t="s">
        <v>23</v>
      </c>
      <c r="J81" s="72" t="str">
        <f>IF(J12="","",J12)</f>
        <v>1. 5. 2023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Kutná Hora</v>
      </c>
      <c r="G83" s="40"/>
      <c r="H83" s="40"/>
      <c r="I83" s="32" t="s">
        <v>32</v>
      </c>
      <c r="J83" s="36" t="str">
        <f>E21</f>
        <v>Ing. Tomáš Pospíšil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30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>Ing. Tomáš Pospíšil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109</v>
      </c>
      <c r="D86" s="180" t="s">
        <v>58</v>
      </c>
      <c r="E86" s="180" t="s">
        <v>54</v>
      </c>
      <c r="F86" s="180" t="s">
        <v>55</v>
      </c>
      <c r="G86" s="180" t="s">
        <v>110</v>
      </c>
      <c r="H86" s="180" t="s">
        <v>111</v>
      </c>
      <c r="I86" s="180" t="s">
        <v>112</v>
      </c>
      <c r="J86" s="180" t="s">
        <v>98</v>
      </c>
      <c r="K86" s="181" t="s">
        <v>113</v>
      </c>
      <c r="L86" s="182"/>
      <c r="M86" s="92" t="s">
        <v>19</v>
      </c>
      <c r="N86" s="93" t="s">
        <v>43</v>
      </c>
      <c r="O86" s="93" t="s">
        <v>114</v>
      </c>
      <c r="P86" s="93" t="s">
        <v>115</v>
      </c>
      <c r="Q86" s="93" t="s">
        <v>116</v>
      </c>
      <c r="R86" s="93" t="s">
        <v>117</v>
      </c>
      <c r="S86" s="93" t="s">
        <v>118</v>
      </c>
      <c r="T86" s="94" t="s">
        <v>119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120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P88+P343</f>
        <v>0</v>
      </c>
      <c r="Q87" s="96"/>
      <c r="R87" s="185">
        <f>R88+R343</f>
        <v>468.79806600000001</v>
      </c>
      <c r="S87" s="96"/>
      <c r="T87" s="186">
        <f>T88+T343</f>
        <v>929.83070000000009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99</v>
      </c>
      <c r="BK87" s="187">
        <f>BK88+BK343</f>
        <v>0</v>
      </c>
    </row>
    <row r="88" s="12" customFormat="1" ht="25.92" customHeight="1">
      <c r="A88" s="12"/>
      <c r="B88" s="188"/>
      <c r="C88" s="189"/>
      <c r="D88" s="190" t="s">
        <v>72</v>
      </c>
      <c r="E88" s="191" t="s">
        <v>121</v>
      </c>
      <c r="F88" s="191" t="s">
        <v>122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P89+P122+P166+P202+P296+P333</f>
        <v>0</v>
      </c>
      <c r="Q88" s="196"/>
      <c r="R88" s="197">
        <f>R89+R122+R166+R202+R296+R333</f>
        <v>468.79806600000001</v>
      </c>
      <c r="S88" s="196"/>
      <c r="T88" s="198">
        <f>T89+T122+T166+T202+T296+T333</f>
        <v>929.83070000000009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72</v>
      </c>
      <c r="AU88" s="200" t="s">
        <v>73</v>
      </c>
      <c r="AY88" s="199" t="s">
        <v>123</v>
      </c>
      <c r="BK88" s="201">
        <f>BK89+BK122+BK166+BK202+BK296+BK333</f>
        <v>0</v>
      </c>
    </row>
    <row r="89" s="12" customFormat="1" ht="22.8" customHeight="1">
      <c r="A89" s="12"/>
      <c r="B89" s="188"/>
      <c r="C89" s="189"/>
      <c r="D89" s="190" t="s">
        <v>72</v>
      </c>
      <c r="E89" s="202" t="s">
        <v>81</v>
      </c>
      <c r="F89" s="202" t="s">
        <v>124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SUM(P90:P121)</f>
        <v>0</v>
      </c>
      <c r="Q89" s="196"/>
      <c r="R89" s="197">
        <f>SUM(R90:R121)</f>
        <v>93.016660000000002</v>
      </c>
      <c r="S89" s="196"/>
      <c r="T89" s="198">
        <f>SUM(T90:T121)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81</v>
      </c>
      <c r="AY89" s="199" t="s">
        <v>123</v>
      </c>
      <c r="BK89" s="201">
        <f>SUM(BK90:BK121)</f>
        <v>0</v>
      </c>
    </row>
    <row r="90" s="2" customFormat="1" ht="33" customHeight="1">
      <c r="A90" s="38"/>
      <c r="B90" s="39"/>
      <c r="C90" s="204" t="s">
        <v>125</v>
      </c>
      <c r="D90" s="204" t="s">
        <v>126</v>
      </c>
      <c r="E90" s="205" t="s">
        <v>127</v>
      </c>
      <c r="F90" s="206" t="s">
        <v>128</v>
      </c>
      <c r="G90" s="207" t="s">
        <v>129</v>
      </c>
      <c r="H90" s="208">
        <v>868.11000000000001</v>
      </c>
      <c r="I90" s="209"/>
      <c r="J90" s="210">
        <f>ROUND(I90*H90,2)</f>
        <v>0</v>
      </c>
      <c r="K90" s="206" t="s">
        <v>130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131</v>
      </c>
      <c r="AT90" s="215" t="s">
        <v>126</v>
      </c>
      <c r="AU90" s="215" t="s">
        <v>83</v>
      </c>
      <c r="AY90" s="17" t="s">
        <v>123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131</v>
      </c>
      <c r="BM90" s="215" t="s">
        <v>132</v>
      </c>
    </row>
    <row r="91" s="2" customFormat="1">
      <c r="A91" s="38"/>
      <c r="B91" s="39"/>
      <c r="C91" s="40"/>
      <c r="D91" s="217" t="s">
        <v>133</v>
      </c>
      <c r="E91" s="40"/>
      <c r="F91" s="218" t="s">
        <v>134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</v>
      </c>
      <c r="AU91" s="17" t="s">
        <v>83</v>
      </c>
    </row>
    <row r="92" s="2" customFormat="1">
      <c r="A92" s="38"/>
      <c r="B92" s="39"/>
      <c r="C92" s="40"/>
      <c r="D92" s="222" t="s">
        <v>135</v>
      </c>
      <c r="E92" s="40"/>
      <c r="F92" s="223" t="s">
        <v>136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83</v>
      </c>
    </row>
    <row r="93" s="13" customFormat="1">
      <c r="A93" s="13"/>
      <c r="B93" s="224"/>
      <c r="C93" s="225"/>
      <c r="D93" s="217" t="s">
        <v>137</v>
      </c>
      <c r="E93" s="226" t="s">
        <v>19</v>
      </c>
      <c r="F93" s="227" t="s">
        <v>138</v>
      </c>
      <c r="G93" s="225"/>
      <c r="H93" s="228">
        <v>868.11000000000001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137</v>
      </c>
      <c r="AU93" s="234" t="s">
        <v>83</v>
      </c>
      <c r="AV93" s="13" t="s">
        <v>83</v>
      </c>
      <c r="AW93" s="13" t="s">
        <v>35</v>
      </c>
      <c r="AX93" s="13" t="s">
        <v>81</v>
      </c>
      <c r="AY93" s="234" t="s">
        <v>123</v>
      </c>
    </row>
    <row r="94" s="2" customFormat="1" ht="33" customHeight="1">
      <c r="A94" s="38"/>
      <c r="B94" s="39"/>
      <c r="C94" s="204" t="s">
        <v>139</v>
      </c>
      <c r="D94" s="204" t="s">
        <v>126</v>
      </c>
      <c r="E94" s="205" t="s">
        <v>140</v>
      </c>
      <c r="F94" s="206" t="s">
        <v>141</v>
      </c>
      <c r="G94" s="207" t="s">
        <v>129</v>
      </c>
      <c r="H94" s="208">
        <v>14</v>
      </c>
      <c r="I94" s="209"/>
      <c r="J94" s="210">
        <f>ROUND(I94*H94,2)</f>
        <v>0</v>
      </c>
      <c r="K94" s="206" t="s">
        <v>130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131</v>
      </c>
      <c r="AT94" s="215" t="s">
        <v>126</v>
      </c>
      <c r="AU94" s="215" t="s">
        <v>83</v>
      </c>
      <c r="AY94" s="17" t="s">
        <v>123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131</v>
      </c>
      <c r="BM94" s="215" t="s">
        <v>142</v>
      </c>
    </row>
    <row r="95" s="2" customFormat="1">
      <c r="A95" s="38"/>
      <c r="B95" s="39"/>
      <c r="C95" s="40"/>
      <c r="D95" s="217" t="s">
        <v>133</v>
      </c>
      <c r="E95" s="40"/>
      <c r="F95" s="218" t="s">
        <v>143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133</v>
      </c>
      <c r="AU95" s="17" t="s">
        <v>83</v>
      </c>
    </row>
    <row r="96" s="2" customFormat="1">
      <c r="A96" s="38"/>
      <c r="B96" s="39"/>
      <c r="C96" s="40"/>
      <c r="D96" s="222" t="s">
        <v>135</v>
      </c>
      <c r="E96" s="40"/>
      <c r="F96" s="223" t="s">
        <v>144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83</v>
      </c>
    </row>
    <row r="97" s="2" customFormat="1" ht="33" customHeight="1">
      <c r="A97" s="38"/>
      <c r="B97" s="39"/>
      <c r="C97" s="204" t="s">
        <v>145</v>
      </c>
      <c r="D97" s="204" t="s">
        <v>126</v>
      </c>
      <c r="E97" s="205" t="s">
        <v>146</v>
      </c>
      <c r="F97" s="206" t="s">
        <v>147</v>
      </c>
      <c r="G97" s="207" t="s">
        <v>129</v>
      </c>
      <c r="H97" s="208">
        <v>36</v>
      </c>
      <c r="I97" s="209"/>
      <c r="J97" s="210">
        <f>ROUND(I97*H97,2)</f>
        <v>0</v>
      </c>
      <c r="K97" s="206" t="s">
        <v>130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131</v>
      </c>
      <c r="AT97" s="215" t="s">
        <v>126</v>
      </c>
      <c r="AU97" s="215" t="s">
        <v>83</v>
      </c>
      <c r="AY97" s="17" t="s">
        <v>123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131</v>
      </c>
      <c r="BM97" s="215" t="s">
        <v>148</v>
      </c>
    </row>
    <row r="98" s="2" customFormat="1">
      <c r="A98" s="38"/>
      <c r="B98" s="39"/>
      <c r="C98" s="40"/>
      <c r="D98" s="217" t="s">
        <v>133</v>
      </c>
      <c r="E98" s="40"/>
      <c r="F98" s="218" t="s">
        <v>149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133</v>
      </c>
      <c r="AU98" s="17" t="s">
        <v>83</v>
      </c>
    </row>
    <row r="99" s="2" customFormat="1">
      <c r="A99" s="38"/>
      <c r="B99" s="39"/>
      <c r="C99" s="40"/>
      <c r="D99" s="222" t="s">
        <v>135</v>
      </c>
      <c r="E99" s="40"/>
      <c r="F99" s="223" t="s">
        <v>150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135</v>
      </c>
      <c r="AU99" s="17" t="s">
        <v>83</v>
      </c>
    </row>
    <row r="100" s="13" customFormat="1">
      <c r="A100" s="13"/>
      <c r="B100" s="224"/>
      <c r="C100" s="225"/>
      <c r="D100" s="217" t="s">
        <v>137</v>
      </c>
      <c r="E100" s="226" t="s">
        <v>19</v>
      </c>
      <c r="F100" s="227" t="s">
        <v>151</v>
      </c>
      <c r="G100" s="225"/>
      <c r="H100" s="228">
        <v>36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137</v>
      </c>
      <c r="AU100" s="234" t="s">
        <v>83</v>
      </c>
      <c r="AV100" s="13" t="s">
        <v>83</v>
      </c>
      <c r="AW100" s="13" t="s">
        <v>35</v>
      </c>
      <c r="AX100" s="13" t="s">
        <v>81</v>
      </c>
      <c r="AY100" s="234" t="s">
        <v>123</v>
      </c>
    </row>
    <row r="101" s="2" customFormat="1" ht="24.15" customHeight="1">
      <c r="A101" s="38"/>
      <c r="B101" s="39"/>
      <c r="C101" s="204" t="s">
        <v>152</v>
      </c>
      <c r="D101" s="204" t="s">
        <v>126</v>
      </c>
      <c r="E101" s="205" t="s">
        <v>153</v>
      </c>
      <c r="F101" s="206" t="s">
        <v>154</v>
      </c>
      <c r="G101" s="207" t="s">
        <v>129</v>
      </c>
      <c r="H101" s="208">
        <v>50</v>
      </c>
      <c r="I101" s="209"/>
      <c r="J101" s="210">
        <f>ROUND(I101*H101,2)</f>
        <v>0</v>
      </c>
      <c r="K101" s="206" t="s">
        <v>130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131</v>
      </c>
      <c r="AT101" s="215" t="s">
        <v>126</v>
      </c>
      <c r="AU101" s="215" t="s">
        <v>83</v>
      </c>
      <c r="AY101" s="17" t="s">
        <v>123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131</v>
      </c>
      <c r="BM101" s="215" t="s">
        <v>155</v>
      </c>
    </row>
    <row r="102" s="2" customFormat="1">
      <c r="A102" s="38"/>
      <c r="B102" s="39"/>
      <c r="C102" s="40"/>
      <c r="D102" s="217" t="s">
        <v>133</v>
      </c>
      <c r="E102" s="40"/>
      <c r="F102" s="218" t="s">
        <v>156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133</v>
      </c>
      <c r="AU102" s="17" t="s">
        <v>83</v>
      </c>
    </row>
    <row r="103" s="2" customFormat="1">
      <c r="A103" s="38"/>
      <c r="B103" s="39"/>
      <c r="C103" s="40"/>
      <c r="D103" s="222" t="s">
        <v>135</v>
      </c>
      <c r="E103" s="40"/>
      <c r="F103" s="223" t="s">
        <v>157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135</v>
      </c>
      <c r="AU103" s="17" t="s">
        <v>83</v>
      </c>
    </row>
    <row r="104" s="2" customFormat="1" ht="24.15" customHeight="1">
      <c r="A104" s="38"/>
      <c r="B104" s="39"/>
      <c r="C104" s="204" t="s">
        <v>158</v>
      </c>
      <c r="D104" s="204" t="s">
        <v>126</v>
      </c>
      <c r="E104" s="205" t="s">
        <v>159</v>
      </c>
      <c r="F104" s="206" t="s">
        <v>160</v>
      </c>
      <c r="G104" s="207" t="s">
        <v>161</v>
      </c>
      <c r="H104" s="208">
        <v>469.69999999999999</v>
      </c>
      <c r="I104" s="209"/>
      <c r="J104" s="210">
        <f>ROUND(I104*H104,2)</f>
        <v>0</v>
      </c>
      <c r="K104" s="206" t="s">
        <v>130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131</v>
      </c>
      <c r="AT104" s="215" t="s">
        <v>126</v>
      </c>
      <c r="AU104" s="215" t="s">
        <v>83</v>
      </c>
      <c r="AY104" s="17" t="s">
        <v>123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131</v>
      </c>
      <c r="BM104" s="215" t="s">
        <v>162</v>
      </c>
    </row>
    <row r="105" s="2" customFormat="1">
      <c r="A105" s="38"/>
      <c r="B105" s="39"/>
      <c r="C105" s="40"/>
      <c r="D105" s="217" t="s">
        <v>133</v>
      </c>
      <c r="E105" s="40"/>
      <c r="F105" s="218" t="s">
        <v>163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133</v>
      </c>
      <c r="AU105" s="17" t="s">
        <v>83</v>
      </c>
    </row>
    <row r="106" s="2" customFormat="1">
      <c r="A106" s="38"/>
      <c r="B106" s="39"/>
      <c r="C106" s="40"/>
      <c r="D106" s="222" t="s">
        <v>135</v>
      </c>
      <c r="E106" s="40"/>
      <c r="F106" s="223" t="s">
        <v>164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135</v>
      </c>
      <c r="AU106" s="17" t="s">
        <v>83</v>
      </c>
    </row>
    <row r="107" s="2" customFormat="1" ht="16.5" customHeight="1">
      <c r="A107" s="38"/>
      <c r="B107" s="39"/>
      <c r="C107" s="235" t="s">
        <v>165</v>
      </c>
      <c r="D107" s="235" t="s">
        <v>166</v>
      </c>
      <c r="E107" s="236" t="s">
        <v>167</v>
      </c>
      <c r="F107" s="237" t="s">
        <v>168</v>
      </c>
      <c r="G107" s="238" t="s">
        <v>169</v>
      </c>
      <c r="H107" s="239">
        <v>93.001000000000005</v>
      </c>
      <c r="I107" s="240"/>
      <c r="J107" s="241">
        <f>ROUND(I107*H107,2)</f>
        <v>0</v>
      </c>
      <c r="K107" s="237" t="s">
        <v>130</v>
      </c>
      <c r="L107" s="242"/>
      <c r="M107" s="243" t="s">
        <v>19</v>
      </c>
      <c r="N107" s="244" t="s">
        <v>44</v>
      </c>
      <c r="O107" s="84"/>
      <c r="P107" s="213">
        <f>O107*H107</f>
        <v>0</v>
      </c>
      <c r="Q107" s="213">
        <v>1</v>
      </c>
      <c r="R107" s="213">
        <f>Q107*H107</f>
        <v>93.001000000000005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170</v>
      </c>
      <c r="AT107" s="215" t="s">
        <v>166</v>
      </c>
      <c r="AU107" s="215" t="s">
        <v>83</v>
      </c>
      <c r="AY107" s="17" t="s">
        <v>123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131</v>
      </c>
      <c r="BM107" s="215" t="s">
        <v>171</v>
      </c>
    </row>
    <row r="108" s="2" customFormat="1">
      <c r="A108" s="38"/>
      <c r="B108" s="39"/>
      <c r="C108" s="40"/>
      <c r="D108" s="217" t="s">
        <v>133</v>
      </c>
      <c r="E108" s="40"/>
      <c r="F108" s="218" t="s">
        <v>168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133</v>
      </c>
      <c r="AU108" s="17" t="s">
        <v>83</v>
      </c>
    </row>
    <row r="109" s="13" customFormat="1">
      <c r="A109" s="13"/>
      <c r="B109" s="224"/>
      <c r="C109" s="225"/>
      <c r="D109" s="217" t="s">
        <v>137</v>
      </c>
      <c r="E109" s="226" t="s">
        <v>19</v>
      </c>
      <c r="F109" s="227" t="s">
        <v>172</v>
      </c>
      <c r="G109" s="225"/>
      <c r="H109" s="228">
        <v>93.001000000000005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137</v>
      </c>
      <c r="AU109" s="234" t="s">
        <v>83</v>
      </c>
      <c r="AV109" s="13" t="s">
        <v>83</v>
      </c>
      <c r="AW109" s="13" t="s">
        <v>35</v>
      </c>
      <c r="AX109" s="13" t="s">
        <v>81</v>
      </c>
      <c r="AY109" s="234" t="s">
        <v>123</v>
      </c>
    </row>
    <row r="110" s="2" customFormat="1" ht="24.15" customHeight="1">
      <c r="A110" s="38"/>
      <c r="B110" s="39"/>
      <c r="C110" s="204" t="s">
        <v>173</v>
      </c>
      <c r="D110" s="204" t="s">
        <v>126</v>
      </c>
      <c r="E110" s="205" t="s">
        <v>174</v>
      </c>
      <c r="F110" s="206" t="s">
        <v>175</v>
      </c>
      <c r="G110" s="207" t="s">
        <v>161</v>
      </c>
      <c r="H110" s="208">
        <v>469.69999999999999</v>
      </c>
      <c r="I110" s="209"/>
      <c r="J110" s="210">
        <f>ROUND(I110*H110,2)</f>
        <v>0</v>
      </c>
      <c r="K110" s="206" t="s">
        <v>130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131</v>
      </c>
      <c r="AT110" s="215" t="s">
        <v>126</v>
      </c>
      <c r="AU110" s="215" t="s">
        <v>83</v>
      </c>
      <c r="AY110" s="17" t="s">
        <v>123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131</v>
      </c>
      <c r="BM110" s="215" t="s">
        <v>176</v>
      </c>
    </row>
    <row r="111" s="2" customFormat="1">
      <c r="A111" s="38"/>
      <c r="B111" s="39"/>
      <c r="C111" s="40"/>
      <c r="D111" s="217" t="s">
        <v>133</v>
      </c>
      <c r="E111" s="40"/>
      <c r="F111" s="218" t="s">
        <v>177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133</v>
      </c>
      <c r="AU111" s="17" t="s">
        <v>83</v>
      </c>
    </row>
    <row r="112" s="2" customFormat="1">
      <c r="A112" s="38"/>
      <c r="B112" s="39"/>
      <c r="C112" s="40"/>
      <c r="D112" s="222" t="s">
        <v>135</v>
      </c>
      <c r="E112" s="40"/>
      <c r="F112" s="223" t="s">
        <v>178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83</v>
      </c>
    </row>
    <row r="113" s="2" customFormat="1" ht="16.5" customHeight="1">
      <c r="A113" s="38"/>
      <c r="B113" s="39"/>
      <c r="C113" s="235" t="s">
        <v>179</v>
      </c>
      <c r="D113" s="235" t="s">
        <v>166</v>
      </c>
      <c r="E113" s="236" t="s">
        <v>180</v>
      </c>
      <c r="F113" s="237" t="s">
        <v>181</v>
      </c>
      <c r="G113" s="238" t="s">
        <v>182</v>
      </c>
      <c r="H113" s="239">
        <v>15.66</v>
      </c>
      <c r="I113" s="240"/>
      <c r="J113" s="241">
        <f>ROUND(I113*H113,2)</f>
        <v>0</v>
      </c>
      <c r="K113" s="237" t="s">
        <v>130</v>
      </c>
      <c r="L113" s="242"/>
      <c r="M113" s="243" t="s">
        <v>19</v>
      </c>
      <c r="N113" s="244" t="s">
        <v>44</v>
      </c>
      <c r="O113" s="84"/>
      <c r="P113" s="213">
        <f>O113*H113</f>
        <v>0</v>
      </c>
      <c r="Q113" s="213">
        <v>0.001</v>
      </c>
      <c r="R113" s="213">
        <f>Q113*H113</f>
        <v>0.01566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170</v>
      </c>
      <c r="AT113" s="215" t="s">
        <v>166</v>
      </c>
      <c r="AU113" s="215" t="s">
        <v>83</v>
      </c>
      <c r="AY113" s="17" t="s">
        <v>123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131</v>
      </c>
      <c r="BM113" s="215" t="s">
        <v>183</v>
      </c>
    </row>
    <row r="114" s="2" customFormat="1">
      <c r="A114" s="38"/>
      <c r="B114" s="39"/>
      <c r="C114" s="40"/>
      <c r="D114" s="217" t="s">
        <v>133</v>
      </c>
      <c r="E114" s="40"/>
      <c r="F114" s="218" t="s">
        <v>181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133</v>
      </c>
      <c r="AU114" s="17" t="s">
        <v>83</v>
      </c>
    </row>
    <row r="115" s="2" customFormat="1" ht="24.15" customHeight="1">
      <c r="A115" s="38"/>
      <c r="B115" s="39"/>
      <c r="C115" s="204" t="s">
        <v>184</v>
      </c>
      <c r="D115" s="204" t="s">
        <v>126</v>
      </c>
      <c r="E115" s="205" t="s">
        <v>185</v>
      </c>
      <c r="F115" s="206" t="s">
        <v>186</v>
      </c>
      <c r="G115" s="207" t="s">
        <v>161</v>
      </c>
      <c r="H115" s="208">
        <v>469.69999999999999</v>
      </c>
      <c r="I115" s="209"/>
      <c r="J115" s="210">
        <f>ROUND(I115*H115,2)</f>
        <v>0</v>
      </c>
      <c r="K115" s="206" t="s">
        <v>130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131</v>
      </c>
      <c r="AT115" s="215" t="s">
        <v>126</v>
      </c>
      <c r="AU115" s="215" t="s">
        <v>83</v>
      </c>
      <c r="AY115" s="17" t="s">
        <v>123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131</v>
      </c>
      <c r="BM115" s="215" t="s">
        <v>187</v>
      </c>
    </row>
    <row r="116" s="2" customFormat="1">
      <c r="A116" s="38"/>
      <c r="B116" s="39"/>
      <c r="C116" s="40"/>
      <c r="D116" s="217" t="s">
        <v>133</v>
      </c>
      <c r="E116" s="40"/>
      <c r="F116" s="218" t="s">
        <v>188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133</v>
      </c>
      <c r="AU116" s="17" t="s">
        <v>83</v>
      </c>
    </row>
    <row r="117" s="2" customFormat="1">
      <c r="A117" s="38"/>
      <c r="B117" s="39"/>
      <c r="C117" s="40"/>
      <c r="D117" s="222" t="s">
        <v>135</v>
      </c>
      <c r="E117" s="40"/>
      <c r="F117" s="223" t="s">
        <v>189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135</v>
      </c>
      <c r="AU117" s="17" t="s">
        <v>83</v>
      </c>
    </row>
    <row r="118" s="2" customFormat="1" ht="24.15" customHeight="1">
      <c r="A118" s="38"/>
      <c r="B118" s="39"/>
      <c r="C118" s="204" t="s">
        <v>190</v>
      </c>
      <c r="D118" s="204" t="s">
        <v>126</v>
      </c>
      <c r="E118" s="205" t="s">
        <v>191</v>
      </c>
      <c r="F118" s="206" t="s">
        <v>192</v>
      </c>
      <c r="G118" s="207" t="s">
        <v>161</v>
      </c>
      <c r="H118" s="208">
        <v>1922.8</v>
      </c>
      <c r="I118" s="209"/>
      <c r="J118" s="210">
        <f>ROUND(I118*H118,2)</f>
        <v>0</v>
      </c>
      <c r="K118" s="206" t="s">
        <v>130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131</v>
      </c>
      <c r="AT118" s="215" t="s">
        <v>126</v>
      </c>
      <c r="AU118" s="215" t="s">
        <v>83</v>
      </c>
      <c r="AY118" s="17" t="s">
        <v>123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131</v>
      </c>
      <c r="BM118" s="215" t="s">
        <v>193</v>
      </c>
    </row>
    <row r="119" s="2" customFormat="1">
      <c r="A119" s="38"/>
      <c r="B119" s="39"/>
      <c r="C119" s="40"/>
      <c r="D119" s="217" t="s">
        <v>133</v>
      </c>
      <c r="E119" s="40"/>
      <c r="F119" s="218" t="s">
        <v>194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133</v>
      </c>
      <c r="AU119" s="17" t="s">
        <v>83</v>
      </c>
    </row>
    <row r="120" s="2" customFormat="1">
      <c r="A120" s="38"/>
      <c r="B120" s="39"/>
      <c r="C120" s="40"/>
      <c r="D120" s="222" t="s">
        <v>135</v>
      </c>
      <c r="E120" s="40"/>
      <c r="F120" s="223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83</v>
      </c>
    </row>
    <row r="121" s="13" customFormat="1">
      <c r="A121" s="13"/>
      <c r="B121" s="224"/>
      <c r="C121" s="225"/>
      <c r="D121" s="217" t="s">
        <v>137</v>
      </c>
      <c r="E121" s="226" t="s">
        <v>19</v>
      </c>
      <c r="F121" s="227" t="s">
        <v>196</v>
      </c>
      <c r="G121" s="225"/>
      <c r="H121" s="228">
        <v>1922.8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137</v>
      </c>
      <c r="AU121" s="234" t="s">
        <v>83</v>
      </c>
      <c r="AV121" s="13" t="s">
        <v>83</v>
      </c>
      <c r="AW121" s="13" t="s">
        <v>35</v>
      </c>
      <c r="AX121" s="13" t="s">
        <v>81</v>
      </c>
      <c r="AY121" s="234" t="s">
        <v>123</v>
      </c>
    </row>
    <row r="122" s="12" customFormat="1" ht="22.8" customHeight="1">
      <c r="A122" s="12"/>
      <c r="B122" s="188"/>
      <c r="C122" s="189"/>
      <c r="D122" s="190" t="s">
        <v>72</v>
      </c>
      <c r="E122" s="202" t="s">
        <v>197</v>
      </c>
      <c r="F122" s="202" t="s">
        <v>198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SUM(P123:P165)</f>
        <v>0</v>
      </c>
      <c r="Q122" s="196"/>
      <c r="R122" s="197">
        <f>SUM(R123:R165)</f>
        <v>176.17127599999998</v>
      </c>
      <c r="S122" s="196"/>
      <c r="T122" s="198">
        <f>SUM(T123:T165)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81</v>
      </c>
      <c r="AT122" s="200" t="s">
        <v>72</v>
      </c>
      <c r="AU122" s="200" t="s">
        <v>81</v>
      </c>
      <c r="AY122" s="199" t="s">
        <v>123</v>
      </c>
      <c r="BK122" s="201">
        <f>SUM(BK123:BK165)</f>
        <v>0</v>
      </c>
    </row>
    <row r="123" s="2" customFormat="1" ht="24.15" customHeight="1">
      <c r="A123" s="38"/>
      <c r="B123" s="39"/>
      <c r="C123" s="204" t="s">
        <v>131</v>
      </c>
      <c r="D123" s="204" t="s">
        <v>126</v>
      </c>
      <c r="E123" s="205" t="s">
        <v>199</v>
      </c>
      <c r="F123" s="206" t="s">
        <v>200</v>
      </c>
      <c r="G123" s="207" t="s">
        <v>161</v>
      </c>
      <c r="H123" s="208">
        <v>2340.3800000000001</v>
      </c>
      <c r="I123" s="209"/>
      <c r="J123" s="210">
        <f>ROUND(I123*H123,2)</f>
        <v>0</v>
      </c>
      <c r="K123" s="206" t="s">
        <v>130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131</v>
      </c>
      <c r="AT123" s="215" t="s">
        <v>126</v>
      </c>
      <c r="AU123" s="215" t="s">
        <v>83</v>
      </c>
      <c r="AY123" s="17" t="s">
        <v>123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131</v>
      </c>
      <c r="BM123" s="215" t="s">
        <v>201</v>
      </c>
    </row>
    <row r="124" s="2" customFormat="1">
      <c r="A124" s="38"/>
      <c r="B124" s="39"/>
      <c r="C124" s="40"/>
      <c r="D124" s="217" t="s">
        <v>133</v>
      </c>
      <c r="E124" s="40"/>
      <c r="F124" s="218" t="s">
        <v>202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133</v>
      </c>
      <c r="AU124" s="17" t="s">
        <v>83</v>
      </c>
    </row>
    <row r="125" s="2" customFormat="1">
      <c r="A125" s="38"/>
      <c r="B125" s="39"/>
      <c r="C125" s="40"/>
      <c r="D125" s="222" t="s">
        <v>135</v>
      </c>
      <c r="E125" s="40"/>
      <c r="F125" s="223" t="s">
        <v>203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135</v>
      </c>
      <c r="AU125" s="17" t="s">
        <v>83</v>
      </c>
    </row>
    <row r="126" s="13" customFormat="1">
      <c r="A126" s="13"/>
      <c r="B126" s="224"/>
      <c r="C126" s="225"/>
      <c r="D126" s="217" t="s">
        <v>137</v>
      </c>
      <c r="E126" s="226" t="s">
        <v>19</v>
      </c>
      <c r="F126" s="227" t="s">
        <v>204</v>
      </c>
      <c r="G126" s="225"/>
      <c r="H126" s="228">
        <v>2340.3800000000001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137</v>
      </c>
      <c r="AU126" s="234" t="s">
        <v>83</v>
      </c>
      <c r="AV126" s="13" t="s">
        <v>83</v>
      </c>
      <c r="AW126" s="13" t="s">
        <v>35</v>
      </c>
      <c r="AX126" s="13" t="s">
        <v>81</v>
      </c>
      <c r="AY126" s="234" t="s">
        <v>123</v>
      </c>
    </row>
    <row r="127" s="2" customFormat="1" ht="24.15" customHeight="1">
      <c r="A127" s="38"/>
      <c r="B127" s="39"/>
      <c r="C127" s="204" t="s">
        <v>205</v>
      </c>
      <c r="D127" s="204" t="s">
        <v>126</v>
      </c>
      <c r="E127" s="205" t="s">
        <v>206</v>
      </c>
      <c r="F127" s="206" t="s">
        <v>207</v>
      </c>
      <c r="G127" s="207" t="s">
        <v>161</v>
      </c>
      <c r="H127" s="208">
        <v>2790.9000000000001</v>
      </c>
      <c r="I127" s="209"/>
      <c r="J127" s="210">
        <f>ROUND(I127*H127,2)</f>
        <v>0</v>
      </c>
      <c r="K127" s="206" t="s">
        <v>130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131</v>
      </c>
      <c r="AT127" s="215" t="s">
        <v>126</v>
      </c>
      <c r="AU127" s="215" t="s">
        <v>83</v>
      </c>
      <c r="AY127" s="17" t="s">
        <v>123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131</v>
      </c>
      <c r="BM127" s="215" t="s">
        <v>208</v>
      </c>
    </row>
    <row r="128" s="2" customFormat="1">
      <c r="A128" s="38"/>
      <c r="B128" s="39"/>
      <c r="C128" s="40"/>
      <c r="D128" s="217" t="s">
        <v>133</v>
      </c>
      <c r="E128" s="40"/>
      <c r="F128" s="218" t="s">
        <v>209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83</v>
      </c>
    </row>
    <row r="129" s="2" customFormat="1">
      <c r="A129" s="38"/>
      <c r="B129" s="39"/>
      <c r="C129" s="40"/>
      <c r="D129" s="222" t="s">
        <v>135</v>
      </c>
      <c r="E129" s="40"/>
      <c r="F129" s="223" t="s">
        <v>210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83</v>
      </c>
    </row>
    <row r="130" s="13" customFormat="1">
      <c r="A130" s="13"/>
      <c r="B130" s="224"/>
      <c r="C130" s="225"/>
      <c r="D130" s="217" t="s">
        <v>137</v>
      </c>
      <c r="E130" s="226" t="s">
        <v>19</v>
      </c>
      <c r="F130" s="227" t="s">
        <v>211</v>
      </c>
      <c r="G130" s="225"/>
      <c r="H130" s="228">
        <v>2790.9000000000001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137</v>
      </c>
      <c r="AU130" s="234" t="s">
        <v>83</v>
      </c>
      <c r="AV130" s="13" t="s">
        <v>83</v>
      </c>
      <c r="AW130" s="13" t="s">
        <v>35</v>
      </c>
      <c r="AX130" s="13" t="s">
        <v>81</v>
      </c>
      <c r="AY130" s="234" t="s">
        <v>123</v>
      </c>
    </row>
    <row r="131" s="2" customFormat="1" ht="33" customHeight="1">
      <c r="A131" s="38"/>
      <c r="B131" s="39"/>
      <c r="C131" s="204" t="s">
        <v>212</v>
      </c>
      <c r="D131" s="204" t="s">
        <v>126</v>
      </c>
      <c r="E131" s="205" t="s">
        <v>213</v>
      </c>
      <c r="F131" s="206" t="s">
        <v>214</v>
      </c>
      <c r="G131" s="207" t="s">
        <v>161</v>
      </c>
      <c r="H131" s="208">
        <v>1051.3</v>
      </c>
      <c r="I131" s="209"/>
      <c r="J131" s="210">
        <f>ROUND(I131*H131,2)</f>
        <v>0</v>
      </c>
      <c r="K131" s="206" t="s">
        <v>130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131</v>
      </c>
      <c r="AT131" s="215" t="s">
        <v>126</v>
      </c>
      <c r="AU131" s="215" t="s">
        <v>83</v>
      </c>
      <c r="AY131" s="17" t="s">
        <v>123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131</v>
      </c>
      <c r="BM131" s="215" t="s">
        <v>215</v>
      </c>
    </row>
    <row r="132" s="2" customFormat="1">
      <c r="A132" s="38"/>
      <c r="B132" s="39"/>
      <c r="C132" s="40"/>
      <c r="D132" s="217" t="s">
        <v>133</v>
      </c>
      <c r="E132" s="40"/>
      <c r="F132" s="218" t="s">
        <v>216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83</v>
      </c>
    </row>
    <row r="133" s="2" customFormat="1">
      <c r="A133" s="38"/>
      <c r="B133" s="39"/>
      <c r="C133" s="40"/>
      <c r="D133" s="222" t="s">
        <v>135</v>
      </c>
      <c r="E133" s="40"/>
      <c r="F133" s="223" t="s">
        <v>217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83</v>
      </c>
    </row>
    <row r="134" s="13" customFormat="1">
      <c r="A134" s="13"/>
      <c r="B134" s="224"/>
      <c r="C134" s="225"/>
      <c r="D134" s="217" t="s">
        <v>137</v>
      </c>
      <c r="E134" s="226" t="s">
        <v>19</v>
      </c>
      <c r="F134" s="227" t="s">
        <v>218</v>
      </c>
      <c r="G134" s="225"/>
      <c r="H134" s="228">
        <v>1051.3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137</v>
      </c>
      <c r="AU134" s="234" t="s">
        <v>83</v>
      </c>
      <c r="AV134" s="13" t="s">
        <v>83</v>
      </c>
      <c r="AW134" s="13" t="s">
        <v>35</v>
      </c>
      <c r="AX134" s="13" t="s">
        <v>81</v>
      </c>
      <c r="AY134" s="234" t="s">
        <v>123</v>
      </c>
    </row>
    <row r="135" s="2" customFormat="1" ht="24.15" customHeight="1">
      <c r="A135" s="38"/>
      <c r="B135" s="39"/>
      <c r="C135" s="204" t="s">
        <v>197</v>
      </c>
      <c r="D135" s="204" t="s">
        <v>126</v>
      </c>
      <c r="E135" s="205" t="s">
        <v>219</v>
      </c>
      <c r="F135" s="206" t="s">
        <v>220</v>
      </c>
      <c r="G135" s="207" t="s">
        <v>161</v>
      </c>
      <c r="H135" s="208">
        <v>1051.3</v>
      </c>
      <c r="I135" s="209"/>
      <c r="J135" s="210">
        <f>ROUND(I135*H135,2)</f>
        <v>0</v>
      </c>
      <c r="K135" s="206" t="s">
        <v>130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131</v>
      </c>
      <c r="AT135" s="215" t="s">
        <v>126</v>
      </c>
      <c r="AU135" s="215" t="s">
        <v>83</v>
      </c>
      <c r="AY135" s="17" t="s">
        <v>123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131</v>
      </c>
      <c r="BM135" s="215" t="s">
        <v>221</v>
      </c>
    </row>
    <row r="136" s="2" customFormat="1">
      <c r="A136" s="38"/>
      <c r="B136" s="39"/>
      <c r="C136" s="40"/>
      <c r="D136" s="217" t="s">
        <v>133</v>
      </c>
      <c r="E136" s="40"/>
      <c r="F136" s="218" t="s">
        <v>222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133</v>
      </c>
      <c r="AU136" s="17" t="s">
        <v>83</v>
      </c>
    </row>
    <row r="137" s="2" customFormat="1">
      <c r="A137" s="38"/>
      <c r="B137" s="39"/>
      <c r="C137" s="40"/>
      <c r="D137" s="222" t="s">
        <v>135</v>
      </c>
      <c r="E137" s="40"/>
      <c r="F137" s="223" t="s">
        <v>223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83</v>
      </c>
    </row>
    <row r="138" s="13" customFormat="1">
      <c r="A138" s="13"/>
      <c r="B138" s="224"/>
      <c r="C138" s="225"/>
      <c r="D138" s="217" t="s">
        <v>137</v>
      </c>
      <c r="E138" s="226" t="s">
        <v>19</v>
      </c>
      <c r="F138" s="227" t="s">
        <v>224</v>
      </c>
      <c r="G138" s="225"/>
      <c r="H138" s="228">
        <v>1051.3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137</v>
      </c>
      <c r="AU138" s="234" t="s">
        <v>83</v>
      </c>
      <c r="AV138" s="13" t="s">
        <v>83</v>
      </c>
      <c r="AW138" s="13" t="s">
        <v>35</v>
      </c>
      <c r="AX138" s="13" t="s">
        <v>81</v>
      </c>
      <c r="AY138" s="234" t="s">
        <v>123</v>
      </c>
    </row>
    <row r="139" s="2" customFormat="1" ht="24.15" customHeight="1">
      <c r="A139" s="38"/>
      <c r="B139" s="39"/>
      <c r="C139" s="204" t="s">
        <v>83</v>
      </c>
      <c r="D139" s="204" t="s">
        <v>126</v>
      </c>
      <c r="E139" s="205" t="s">
        <v>225</v>
      </c>
      <c r="F139" s="206" t="s">
        <v>226</v>
      </c>
      <c r="G139" s="207" t="s">
        <v>161</v>
      </c>
      <c r="H139" s="208">
        <v>1075.2000000000001</v>
      </c>
      <c r="I139" s="209"/>
      <c r="J139" s="210">
        <f>ROUND(I139*H139,2)</f>
        <v>0</v>
      </c>
      <c r="K139" s="206" t="s">
        <v>130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131</v>
      </c>
      <c r="AT139" s="215" t="s">
        <v>126</v>
      </c>
      <c r="AU139" s="215" t="s">
        <v>83</v>
      </c>
      <c r="AY139" s="17" t="s">
        <v>123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131</v>
      </c>
      <c r="BM139" s="215" t="s">
        <v>227</v>
      </c>
    </row>
    <row r="140" s="2" customFormat="1">
      <c r="A140" s="38"/>
      <c r="B140" s="39"/>
      <c r="C140" s="40"/>
      <c r="D140" s="217" t="s">
        <v>133</v>
      </c>
      <c r="E140" s="40"/>
      <c r="F140" s="218" t="s">
        <v>228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83</v>
      </c>
    </row>
    <row r="141" s="2" customFormat="1">
      <c r="A141" s="38"/>
      <c r="B141" s="39"/>
      <c r="C141" s="40"/>
      <c r="D141" s="222" t="s">
        <v>135</v>
      </c>
      <c r="E141" s="40"/>
      <c r="F141" s="223" t="s">
        <v>229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83</v>
      </c>
    </row>
    <row r="142" s="13" customFormat="1">
      <c r="A142" s="13"/>
      <c r="B142" s="224"/>
      <c r="C142" s="225"/>
      <c r="D142" s="217" t="s">
        <v>137</v>
      </c>
      <c r="E142" s="226" t="s">
        <v>19</v>
      </c>
      <c r="F142" s="227" t="s">
        <v>230</v>
      </c>
      <c r="G142" s="225"/>
      <c r="H142" s="228">
        <v>1075.2000000000001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137</v>
      </c>
      <c r="AU142" s="234" t="s">
        <v>83</v>
      </c>
      <c r="AV142" s="13" t="s">
        <v>83</v>
      </c>
      <c r="AW142" s="13" t="s">
        <v>35</v>
      </c>
      <c r="AX142" s="13" t="s">
        <v>81</v>
      </c>
      <c r="AY142" s="234" t="s">
        <v>123</v>
      </c>
    </row>
    <row r="143" s="2" customFormat="1" ht="33" customHeight="1">
      <c r="A143" s="38"/>
      <c r="B143" s="39"/>
      <c r="C143" s="204" t="s">
        <v>81</v>
      </c>
      <c r="D143" s="204" t="s">
        <v>126</v>
      </c>
      <c r="E143" s="205" t="s">
        <v>231</v>
      </c>
      <c r="F143" s="206" t="s">
        <v>232</v>
      </c>
      <c r="G143" s="207" t="s">
        <v>161</v>
      </c>
      <c r="H143" s="208">
        <v>1107.2000000000001</v>
      </c>
      <c r="I143" s="209"/>
      <c r="J143" s="210">
        <f>ROUND(I143*H143,2)</f>
        <v>0</v>
      </c>
      <c r="K143" s="206" t="s">
        <v>130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131</v>
      </c>
      <c r="AT143" s="215" t="s">
        <v>126</v>
      </c>
      <c r="AU143" s="215" t="s">
        <v>83</v>
      </c>
      <c r="AY143" s="17" t="s">
        <v>123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131</v>
      </c>
      <c r="BM143" s="215" t="s">
        <v>233</v>
      </c>
    </row>
    <row r="144" s="2" customFormat="1">
      <c r="A144" s="38"/>
      <c r="B144" s="39"/>
      <c r="C144" s="40"/>
      <c r="D144" s="217" t="s">
        <v>133</v>
      </c>
      <c r="E144" s="40"/>
      <c r="F144" s="218" t="s">
        <v>234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133</v>
      </c>
      <c r="AU144" s="17" t="s">
        <v>83</v>
      </c>
    </row>
    <row r="145" s="2" customFormat="1">
      <c r="A145" s="38"/>
      <c r="B145" s="39"/>
      <c r="C145" s="40"/>
      <c r="D145" s="222" t="s">
        <v>135</v>
      </c>
      <c r="E145" s="40"/>
      <c r="F145" s="223" t="s">
        <v>235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83</v>
      </c>
    </row>
    <row r="146" s="13" customFormat="1">
      <c r="A146" s="13"/>
      <c r="B146" s="224"/>
      <c r="C146" s="225"/>
      <c r="D146" s="217" t="s">
        <v>137</v>
      </c>
      <c r="E146" s="226" t="s">
        <v>19</v>
      </c>
      <c r="F146" s="227" t="s">
        <v>236</v>
      </c>
      <c r="G146" s="225"/>
      <c r="H146" s="228">
        <v>1107.2000000000001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137</v>
      </c>
      <c r="AU146" s="234" t="s">
        <v>83</v>
      </c>
      <c r="AV146" s="13" t="s">
        <v>83</v>
      </c>
      <c r="AW146" s="13" t="s">
        <v>35</v>
      </c>
      <c r="AX146" s="13" t="s">
        <v>81</v>
      </c>
      <c r="AY146" s="234" t="s">
        <v>123</v>
      </c>
    </row>
    <row r="147" s="2" customFormat="1" ht="33" customHeight="1">
      <c r="A147" s="38"/>
      <c r="B147" s="39"/>
      <c r="C147" s="204" t="s">
        <v>237</v>
      </c>
      <c r="D147" s="204" t="s">
        <v>126</v>
      </c>
      <c r="E147" s="205" t="s">
        <v>238</v>
      </c>
      <c r="F147" s="206" t="s">
        <v>239</v>
      </c>
      <c r="G147" s="207" t="s">
        <v>161</v>
      </c>
      <c r="H147" s="208">
        <v>256.89999999999998</v>
      </c>
      <c r="I147" s="209"/>
      <c r="J147" s="210">
        <f>ROUND(I147*H147,2)</f>
        <v>0</v>
      </c>
      <c r="K147" s="206" t="s">
        <v>130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0.089219999999999994</v>
      </c>
      <c r="R147" s="213">
        <f>Q147*H147</f>
        <v>22.920617999999997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131</v>
      </c>
      <c r="AT147" s="215" t="s">
        <v>126</v>
      </c>
      <c r="AU147" s="215" t="s">
        <v>83</v>
      </c>
      <c r="AY147" s="17" t="s">
        <v>123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131</v>
      </c>
      <c r="BM147" s="215" t="s">
        <v>240</v>
      </c>
    </row>
    <row r="148" s="2" customFormat="1">
      <c r="A148" s="38"/>
      <c r="B148" s="39"/>
      <c r="C148" s="40"/>
      <c r="D148" s="217" t="s">
        <v>133</v>
      </c>
      <c r="E148" s="40"/>
      <c r="F148" s="218" t="s">
        <v>241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133</v>
      </c>
      <c r="AU148" s="17" t="s">
        <v>83</v>
      </c>
    </row>
    <row r="149" s="2" customFormat="1">
      <c r="A149" s="38"/>
      <c r="B149" s="39"/>
      <c r="C149" s="40"/>
      <c r="D149" s="222" t="s">
        <v>135</v>
      </c>
      <c r="E149" s="40"/>
      <c r="F149" s="223" t="s">
        <v>242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83</v>
      </c>
    </row>
    <row r="150" s="13" customFormat="1">
      <c r="A150" s="13"/>
      <c r="B150" s="224"/>
      <c r="C150" s="225"/>
      <c r="D150" s="217" t="s">
        <v>137</v>
      </c>
      <c r="E150" s="226" t="s">
        <v>19</v>
      </c>
      <c r="F150" s="227" t="s">
        <v>243</v>
      </c>
      <c r="G150" s="225"/>
      <c r="H150" s="228">
        <v>256.89999999999998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137</v>
      </c>
      <c r="AU150" s="234" t="s">
        <v>83</v>
      </c>
      <c r="AV150" s="13" t="s">
        <v>83</v>
      </c>
      <c r="AW150" s="13" t="s">
        <v>35</v>
      </c>
      <c r="AX150" s="13" t="s">
        <v>81</v>
      </c>
      <c r="AY150" s="234" t="s">
        <v>123</v>
      </c>
    </row>
    <row r="151" s="2" customFormat="1" ht="21.75" customHeight="1">
      <c r="A151" s="38"/>
      <c r="B151" s="39"/>
      <c r="C151" s="235" t="s">
        <v>244</v>
      </c>
      <c r="D151" s="235" t="s">
        <v>166</v>
      </c>
      <c r="E151" s="236" t="s">
        <v>245</v>
      </c>
      <c r="F151" s="237" t="s">
        <v>246</v>
      </c>
      <c r="G151" s="238" t="s">
        <v>161</v>
      </c>
      <c r="H151" s="239">
        <v>256.89999999999998</v>
      </c>
      <c r="I151" s="240"/>
      <c r="J151" s="241">
        <f>ROUND(I151*H151,2)</f>
        <v>0</v>
      </c>
      <c r="K151" s="237" t="s">
        <v>130</v>
      </c>
      <c r="L151" s="242"/>
      <c r="M151" s="243" t="s">
        <v>19</v>
      </c>
      <c r="N151" s="244" t="s">
        <v>44</v>
      </c>
      <c r="O151" s="84"/>
      <c r="P151" s="213">
        <f>O151*H151</f>
        <v>0</v>
      </c>
      <c r="Q151" s="213">
        <v>0.13100000000000001</v>
      </c>
      <c r="R151" s="213">
        <f>Q151*H151</f>
        <v>33.6539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170</v>
      </c>
      <c r="AT151" s="215" t="s">
        <v>166</v>
      </c>
      <c r="AU151" s="215" t="s">
        <v>83</v>
      </c>
      <c r="AY151" s="17" t="s">
        <v>123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131</v>
      </c>
      <c r="BM151" s="215" t="s">
        <v>247</v>
      </c>
    </row>
    <row r="152" s="2" customFormat="1">
      <c r="A152" s="38"/>
      <c r="B152" s="39"/>
      <c r="C152" s="40"/>
      <c r="D152" s="217" t="s">
        <v>133</v>
      </c>
      <c r="E152" s="40"/>
      <c r="F152" s="218" t="s">
        <v>246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133</v>
      </c>
      <c r="AU152" s="17" t="s">
        <v>83</v>
      </c>
    </row>
    <row r="153" s="13" customFormat="1">
      <c r="A153" s="13"/>
      <c r="B153" s="224"/>
      <c r="C153" s="225"/>
      <c r="D153" s="217" t="s">
        <v>137</v>
      </c>
      <c r="E153" s="226" t="s">
        <v>19</v>
      </c>
      <c r="F153" s="227" t="s">
        <v>243</v>
      </c>
      <c r="G153" s="225"/>
      <c r="H153" s="228">
        <v>256.89999999999998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137</v>
      </c>
      <c r="AU153" s="234" t="s">
        <v>83</v>
      </c>
      <c r="AV153" s="13" t="s">
        <v>83</v>
      </c>
      <c r="AW153" s="13" t="s">
        <v>35</v>
      </c>
      <c r="AX153" s="13" t="s">
        <v>81</v>
      </c>
      <c r="AY153" s="234" t="s">
        <v>123</v>
      </c>
    </row>
    <row r="154" s="2" customFormat="1" ht="24.15" customHeight="1">
      <c r="A154" s="38"/>
      <c r="B154" s="39"/>
      <c r="C154" s="235" t="s">
        <v>248</v>
      </c>
      <c r="D154" s="235" t="s">
        <v>166</v>
      </c>
      <c r="E154" s="236" t="s">
        <v>249</v>
      </c>
      <c r="F154" s="237" t="s">
        <v>250</v>
      </c>
      <c r="G154" s="238" t="s">
        <v>161</v>
      </c>
      <c r="H154" s="239">
        <v>24.399999999999999</v>
      </c>
      <c r="I154" s="240"/>
      <c r="J154" s="241">
        <f>ROUND(I154*H154,2)</f>
        <v>0</v>
      </c>
      <c r="K154" s="237" t="s">
        <v>130</v>
      </c>
      <c r="L154" s="242"/>
      <c r="M154" s="243" t="s">
        <v>19</v>
      </c>
      <c r="N154" s="244" t="s">
        <v>44</v>
      </c>
      <c r="O154" s="84"/>
      <c r="P154" s="213">
        <f>O154*H154</f>
        <v>0</v>
      </c>
      <c r="Q154" s="213">
        <v>0.17499999999999999</v>
      </c>
      <c r="R154" s="213">
        <f>Q154*H154</f>
        <v>4.2699999999999996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170</v>
      </c>
      <c r="AT154" s="215" t="s">
        <v>166</v>
      </c>
      <c r="AU154" s="215" t="s">
        <v>83</v>
      </c>
      <c r="AY154" s="17" t="s">
        <v>123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131</v>
      </c>
      <c r="BM154" s="215" t="s">
        <v>251</v>
      </c>
    </row>
    <row r="155" s="2" customFormat="1">
      <c r="A155" s="38"/>
      <c r="B155" s="39"/>
      <c r="C155" s="40"/>
      <c r="D155" s="217" t="s">
        <v>133</v>
      </c>
      <c r="E155" s="40"/>
      <c r="F155" s="218" t="s">
        <v>250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83</v>
      </c>
    </row>
    <row r="156" s="2" customFormat="1" ht="24.15" customHeight="1">
      <c r="A156" s="38"/>
      <c r="B156" s="39"/>
      <c r="C156" s="204" t="s">
        <v>252</v>
      </c>
      <c r="D156" s="204" t="s">
        <v>126</v>
      </c>
      <c r="E156" s="205" t="s">
        <v>253</v>
      </c>
      <c r="F156" s="206" t="s">
        <v>254</v>
      </c>
      <c r="G156" s="207" t="s">
        <v>161</v>
      </c>
      <c r="H156" s="208">
        <v>415.89999999999998</v>
      </c>
      <c r="I156" s="209"/>
      <c r="J156" s="210">
        <f>ROUND(I156*H156,2)</f>
        <v>0</v>
      </c>
      <c r="K156" s="206" t="s">
        <v>130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0.11162</v>
      </c>
      <c r="R156" s="213">
        <f>Q156*H156</f>
        <v>46.422757999999995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131</v>
      </c>
      <c r="AT156" s="215" t="s">
        <v>126</v>
      </c>
      <c r="AU156" s="215" t="s">
        <v>83</v>
      </c>
      <c r="AY156" s="17" t="s">
        <v>123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131</v>
      </c>
      <c r="BM156" s="215" t="s">
        <v>255</v>
      </c>
    </row>
    <row r="157" s="2" customFormat="1">
      <c r="A157" s="38"/>
      <c r="B157" s="39"/>
      <c r="C157" s="40"/>
      <c r="D157" s="217" t="s">
        <v>133</v>
      </c>
      <c r="E157" s="40"/>
      <c r="F157" s="218" t="s">
        <v>256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133</v>
      </c>
      <c r="AU157" s="17" t="s">
        <v>83</v>
      </c>
    </row>
    <row r="158" s="2" customFormat="1">
      <c r="A158" s="38"/>
      <c r="B158" s="39"/>
      <c r="C158" s="40"/>
      <c r="D158" s="222" t="s">
        <v>135</v>
      </c>
      <c r="E158" s="40"/>
      <c r="F158" s="223" t="s">
        <v>257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83</v>
      </c>
    </row>
    <row r="159" s="13" customFormat="1">
      <c r="A159" s="13"/>
      <c r="B159" s="224"/>
      <c r="C159" s="225"/>
      <c r="D159" s="217" t="s">
        <v>137</v>
      </c>
      <c r="E159" s="226" t="s">
        <v>19</v>
      </c>
      <c r="F159" s="227" t="s">
        <v>258</v>
      </c>
      <c r="G159" s="225"/>
      <c r="H159" s="228">
        <v>415.89999999999998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137</v>
      </c>
      <c r="AU159" s="234" t="s">
        <v>83</v>
      </c>
      <c r="AV159" s="13" t="s">
        <v>83</v>
      </c>
      <c r="AW159" s="13" t="s">
        <v>35</v>
      </c>
      <c r="AX159" s="13" t="s">
        <v>81</v>
      </c>
      <c r="AY159" s="234" t="s">
        <v>123</v>
      </c>
    </row>
    <row r="160" s="2" customFormat="1" ht="21.75" customHeight="1">
      <c r="A160" s="38"/>
      <c r="B160" s="39"/>
      <c r="C160" s="235" t="s">
        <v>259</v>
      </c>
      <c r="D160" s="235" t="s">
        <v>166</v>
      </c>
      <c r="E160" s="236" t="s">
        <v>260</v>
      </c>
      <c r="F160" s="237" t="s">
        <v>261</v>
      </c>
      <c r="G160" s="238" t="s">
        <v>161</v>
      </c>
      <c r="H160" s="239">
        <v>391.5</v>
      </c>
      <c r="I160" s="240"/>
      <c r="J160" s="241">
        <f>ROUND(I160*H160,2)</f>
        <v>0</v>
      </c>
      <c r="K160" s="237" t="s">
        <v>130</v>
      </c>
      <c r="L160" s="242"/>
      <c r="M160" s="243" t="s">
        <v>19</v>
      </c>
      <c r="N160" s="244" t="s">
        <v>44</v>
      </c>
      <c r="O160" s="84"/>
      <c r="P160" s="213">
        <f>O160*H160</f>
        <v>0</v>
      </c>
      <c r="Q160" s="213">
        <v>0.17599999999999999</v>
      </c>
      <c r="R160" s="213">
        <f>Q160*H160</f>
        <v>68.903999999999996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170</v>
      </c>
      <c r="AT160" s="215" t="s">
        <v>166</v>
      </c>
      <c r="AU160" s="215" t="s">
        <v>83</v>
      </c>
      <c r="AY160" s="17" t="s">
        <v>123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131</v>
      </c>
      <c r="BM160" s="215" t="s">
        <v>262</v>
      </c>
    </row>
    <row r="161" s="2" customFormat="1">
      <c r="A161" s="38"/>
      <c r="B161" s="39"/>
      <c r="C161" s="40"/>
      <c r="D161" s="217" t="s">
        <v>133</v>
      </c>
      <c r="E161" s="40"/>
      <c r="F161" s="218" t="s">
        <v>261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133</v>
      </c>
      <c r="AU161" s="17" t="s">
        <v>83</v>
      </c>
    </row>
    <row r="162" s="2" customFormat="1" ht="24.15" customHeight="1">
      <c r="A162" s="38"/>
      <c r="B162" s="39"/>
      <c r="C162" s="204" t="s">
        <v>170</v>
      </c>
      <c r="D162" s="204" t="s">
        <v>126</v>
      </c>
      <c r="E162" s="205" t="s">
        <v>263</v>
      </c>
      <c r="F162" s="206" t="s">
        <v>264</v>
      </c>
      <c r="G162" s="207" t="s">
        <v>161</v>
      </c>
      <c r="H162" s="208">
        <v>415.89999999999998</v>
      </c>
      <c r="I162" s="209"/>
      <c r="J162" s="210">
        <f>ROUND(I162*H162,2)</f>
        <v>0</v>
      </c>
      <c r="K162" s="206" t="s">
        <v>130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131</v>
      </c>
      <c r="AT162" s="215" t="s">
        <v>126</v>
      </c>
      <c r="AU162" s="215" t="s">
        <v>83</v>
      </c>
      <c r="AY162" s="17" t="s">
        <v>123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131</v>
      </c>
      <c r="BM162" s="215" t="s">
        <v>265</v>
      </c>
    </row>
    <row r="163" s="2" customFormat="1">
      <c r="A163" s="38"/>
      <c r="B163" s="39"/>
      <c r="C163" s="40"/>
      <c r="D163" s="217" t="s">
        <v>133</v>
      </c>
      <c r="E163" s="40"/>
      <c r="F163" s="218" t="s">
        <v>266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133</v>
      </c>
      <c r="AU163" s="17" t="s">
        <v>83</v>
      </c>
    </row>
    <row r="164" s="2" customFormat="1">
      <c r="A164" s="38"/>
      <c r="B164" s="39"/>
      <c r="C164" s="40"/>
      <c r="D164" s="222" t="s">
        <v>135</v>
      </c>
      <c r="E164" s="40"/>
      <c r="F164" s="223" t="s">
        <v>267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135</v>
      </c>
      <c r="AU164" s="17" t="s">
        <v>83</v>
      </c>
    </row>
    <row r="165" s="13" customFormat="1">
      <c r="A165" s="13"/>
      <c r="B165" s="224"/>
      <c r="C165" s="225"/>
      <c r="D165" s="217" t="s">
        <v>137</v>
      </c>
      <c r="E165" s="226" t="s">
        <v>19</v>
      </c>
      <c r="F165" s="227" t="s">
        <v>268</v>
      </c>
      <c r="G165" s="225"/>
      <c r="H165" s="228">
        <v>415.89999999999998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137</v>
      </c>
      <c r="AU165" s="234" t="s">
        <v>83</v>
      </c>
      <c r="AV165" s="13" t="s">
        <v>83</v>
      </c>
      <c r="AW165" s="13" t="s">
        <v>35</v>
      </c>
      <c r="AX165" s="13" t="s">
        <v>81</v>
      </c>
      <c r="AY165" s="234" t="s">
        <v>123</v>
      </c>
    </row>
    <row r="166" s="12" customFormat="1" ht="22.8" customHeight="1">
      <c r="A166" s="12"/>
      <c r="B166" s="188"/>
      <c r="C166" s="189"/>
      <c r="D166" s="190" t="s">
        <v>72</v>
      </c>
      <c r="E166" s="202" t="s">
        <v>170</v>
      </c>
      <c r="F166" s="202" t="s">
        <v>269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SUM(P167:P201)</f>
        <v>0</v>
      </c>
      <c r="Q166" s="196"/>
      <c r="R166" s="197">
        <f>SUM(R167:R201)</f>
        <v>5.2525600000000008</v>
      </c>
      <c r="S166" s="196"/>
      <c r="T166" s="198">
        <f>SUM(T167:T201)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81</v>
      </c>
      <c r="AT166" s="200" t="s">
        <v>72</v>
      </c>
      <c r="AU166" s="200" t="s">
        <v>81</v>
      </c>
      <c r="AY166" s="199" t="s">
        <v>123</v>
      </c>
      <c r="BK166" s="201">
        <f>SUM(BK167:BK201)</f>
        <v>0</v>
      </c>
    </row>
    <row r="167" s="2" customFormat="1" ht="24.15" customHeight="1">
      <c r="A167" s="38"/>
      <c r="B167" s="39"/>
      <c r="C167" s="204" t="s">
        <v>270</v>
      </c>
      <c r="D167" s="204" t="s">
        <v>126</v>
      </c>
      <c r="E167" s="205" t="s">
        <v>271</v>
      </c>
      <c r="F167" s="206" t="s">
        <v>272</v>
      </c>
      <c r="G167" s="207" t="s">
        <v>273</v>
      </c>
      <c r="H167" s="208">
        <v>30</v>
      </c>
      <c r="I167" s="209"/>
      <c r="J167" s="210">
        <f>ROUND(I167*H167,2)</f>
        <v>0</v>
      </c>
      <c r="K167" s="206" t="s">
        <v>130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1.0000000000000001E-05</v>
      </c>
      <c r="R167" s="213">
        <f>Q167*H167</f>
        <v>0.00030000000000000003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131</v>
      </c>
      <c r="AT167" s="215" t="s">
        <v>126</v>
      </c>
      <c r="AU167" s="215" t="s">
        <v>83</v>
      </c>
      <c r="AY167" s="17" t="s">
        <v>123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131</v>
      </c>
      <c r="BM167" s="215" t="s">
        <v>274</v>
      </c>
    </row>
    <row r="168" s="2" customFormat="1">
      <c r="A168" s="38"/>
      <c r="B168" s="39"/>
      <c r="C168" s="40"/>
      <c r="D168" s="217" t="s">
        <v>133</v>
      </c>
      <c r="E168" s="40"/>
      <c r="F168" s="218" t="s">
        <v>275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83</v>
      </c>
    </row>
    <row r="169" s="2" customFormat="1">
      <c r="A169" s="38"/>
      <c r="B169" s="39"/>
      <c r="C169" s="40"/>
      <c r="D169" s="222" t="s">
        <v>135</v>
      </c>
      <c r="E169" s="40"/>
      <c r="F169" s="223" t="s">
        <v>276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83</v>
      </c>
    </row>
    <row r="170" s="2" customFormat="1" ht="24.15" customHeight="1">
      <c r="A170" s="38"/>
      <c r="B170" s="39"/>
      <c r="C170" s="235" t="s">
        <v>277</v>
      </c>
      <c r="D170" s="235" t="s">
        <v>166</v>
      </c>
      <c r="E170" s="236" t="s">
        <v>278</v>
      </c>
      <c r="F170" s="237" t="s">
        <v>279</v>
      </c>
      <c r="G170" s="238" t="s">
        <v>273</v>
      </c>
      <c r="H170" s="239">
        <v>30</v>
      </c>
      <c r="I170" s="240"/>
      <c r="J170" s="241">
        <f>ROUND(I170*H170,2)</f>
        <v>0</v>
      </c>
      <c r="K170" s="237" t="s">
        <v>130</v>
      </c>
      <c r="L170" s="242"/>
      <c r="M170" s="243" t="s">
        <v>19</v>
      </c>
      <c r="N170" s="244" t="s">
        <v>44</v>
      </c>
      <c r="O170" s="84"/>
      <c r="P170" s="213">
        <f>O170*H170</f>
        <v>0</v>
      </c>
      <c r="Q170" s="213">
        <v>0.0028999999999999998</v>
      </c>
      <c r="R170" s="213">
        <f>Q170*H170</f>
        <v>0.086999999999999994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170</v>
      </c>
      <c r="AT170" s="215" t="s">
        <v>166</v>
      </c>
      <c r="AU170" s="215" t="s">
        <v>83</v>
      </c>
      <c r="AY170" s="17" t="s">
        <v>123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131</v>
      </c>
      <c r="BM170" s="215" t="s">
        <v>280</v>
      </c>
    </row>
    <row r="171" s="2" customFormat="1">
      <c r="A171" s="38"/>
      <c r="B171" s="39"/>
      <c r="C171" s="40"/>
      <c r="D171" s="217" t="s">
        <v>133</v>
      </c>
      <c r="E171" s="40"/>
      <c r="F171" s="218" t="s">
        <v>279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133</v>
      </c>
      <c r="AU171" s="17" t="s">
        <v>83</v>
      </c>
    </row>
    <row r="172" s="2" customFormat="1" ht="24.15" customHeight="1">
      <c r="A172" s="38"/>
      <c r="B172" s="39"/>
      <c r="C172" s="204" t="s">
        <v>281</v>
      </c>
      <c r="D172" s="204" t="s">
        <v>126</v>
      </c>
      <c r="E172" s="205" t="s">
        <v>282</v>
      </c>
      <c r="F172" s="206" t="s">
        <v>283</v>
      </c>
      <c r="G172" s="207" t="s">
        <v>284</v>
      </c>
      <c r="H172" s="208">
        <v>14</v>
      </c>
      <c r="I172" s="209"/>
      <c r="J172" s="210">
        <f>ROUND(I172*H172,2)</f>
        <v>0</v>
      </c>
      <c r="K172" s="206" t="s">
        <v>130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131</v>
      </c>
      <c r="AT172" s="215" t="s">
        <v>126</v>
      </c>
      <c r="AU172" s="215" t="s">
        <v>83</v>
      </c>
      <c r="AY172" s="17" t="s">
        <v>123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131</v>
      </c>
      <c r="BM172" s="215" t="s">
        <v>285</v>
      </c>
    </row>
    <row r="173" s="2" customFormat="1">
      <c r="A173" s="38"/>
      <c r="B173" s="39"/>
      <c r="C173" s="40"/>
      <c r="D173" s="217" t="s">
        <v>133</v>
      </c>
      <c r="E173" s="40"/>
      <c r="F173" s="218" t="s">
        <v>286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133</v>
      </c>
      <c r="AU173" s="17" t="s">
        <v>83</v>
      </c>
    </row>
    <row r="174" s="2" customFormat="1">
      <c r="A174" s="38"/>
      <c r="B174" s="39"/>
      <c r="C174" s="40"/>
      <c r="D174" s="222" t="s">
        <v>135</v>
      </c>
      <c r="E174" s="40"/>
      <c r="F174" s="223" t="s">
        <v>287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83</v>
      </c>
    </row>
    <row r="175" s="2" customFormat="1" ht="16.5" customHeight="1">
      <c r="A175" s="38"/>
      <c r="B175" s="39"/>
      <c r="C175" s="235" t="s">
        <v>288</v>
      </c>
      <c r="D175" s="235" t="s">
        <v>166</v>
      </c>
      <c r="E175" s="236" t="s">
        <v>289</v>
      </c>
      <c r="F175" s="237" t="s">
        <v>290</v>
      </c>
      <c r="G175" s="238" t="s">
        <v>284</v>
      </c>
      <c r="H175" s="239">
        <v>14</v>
      </c>
      <c r="I175" s="240"/>
      <c r="J175" s="241">
        <f>ROUND(I175*H175,2)</f>
        <v>0</v>
      </c>
      <c r="K175" s="237" t="s">
        <v>130</v>
      </c>
      <c r="L175" s="242"/>
      <c r="M175" s="243" t="s">
        <v>19</v>
      </c>
      <c r="N175" s="244" t="s">
        <v>44</v>
      </c>
      <c r="O175" s="84"/>
      <c r="P175" s="213">
        <f>O175*H175</f>
        <v>0</v>
      </c>
      <c r="Q175" s="213">
        <v>0.001</v>
      </c>
      <c r="R175" s="213">
        <f>Q175*H175</f>
        <v>0.014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170</v>
      </c>
      <c r="AT175" s="215" t="s">
        <v>166</v>
      </c>
      <c r="AU175" s="215" t="s">
        <v>83</v>
      </c>
      <c r="AY175" s="17" t="s">
        <v>123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131</v>
      </c>
      <c r="BM175" s="215" t="s">
        <v>291</v>
      </c>
    </row>
    <row r="176" s="2" customFormat="1">
      <c r="A176" s="38"/>
      <c r="B176" s="39"/>
      <c r="C176" s="40"/>
      <c r="D176" s="217" t="s">
        <v>133</v>
      </c>
      <c r="E176" s="40"/>
      <c r="F176" s="218" t="s">
        <v>290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133</v>
      </c>
      <c r="AU176" s="17" t="s">
        <v>83</v>
      </c>
    </row>
    <row r="177" s="2" customFormat="1" ht="24.15" customHeight="1">
      <c r="A177" s="38"/>
      <c r="B177" s="39"/>
      <c r="C177" s="204" t="s">
        <v>292</v>
      </c>
      <c r="D177" s="204" t="s">
        <v>126</v>
      </c>
      <c r="E177" s="205" t="s">
        <v>293</v>
      </c>
      <c r="F177" s="206" t="s">
        <v>294</v>
      </c>
      <c r="G177" s="207" t="s">
        <v>284</v>
      </c>
      <c r="H177" s="208">
        <v>14</v>
      </c>
      <c r="I177" s="209"/>
      <c r="J177" s="210">
        <f>ROUND(I177*H177,2)</f>
        <v>0</v>
      </c>
      <c r="K177" s="206" t="s">
        <v>19</v>
      </c>
      <c r="L177" s="44"/>
      <c r="M177" s="211" t="s">
        <v>19</v>
      </c>
      <c r="N177" s="212" t="s">
        <v>44</v>
      </c>
      <c r="O177" s="84"/>
      <c r="P177" s="213">
        <f>O177*H177</f>
        <v>0</v>
      </c>
      <c r="Q177" s="213">
        <v>0.0032499999999999999</v>
      </c>
      <c r="R177" s="213">
        <f>Q177*H177</f>
        <v>0.045499999999999999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131</v>
      </c>
      <c r="AT177" s="215" t="s">
        <v>126</v>
      </c>
      <c r="AU177" s="215" t="s">
        <v>83</v>
      </c>
      <c r="AY177" s="17" t="s">
        <v>123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131</v>
      </c>
      <c r="BM177" s="215" t="s">
        <v>295</v>
      </c>
    </row>
    <row r="178" s="2" customFormat="1">
      <c r="A178" s="38"/>
      <c r="B178" s="39"/>
      <c r="C178" s="40"/>
      <c r="D178" s="217" t="s">
        <v>133</v>
      </c>
      <c r="E178" s="40"/>
      <c r="F178" s="218" t="s">
        <v>294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133</v>
      </c>
      <c r="AU178" s="17" t="s">
        <v>83</v>
      </c>
    </row>
    <row r="179" s="2" customFormat="1" ht="24.15" customHeight="1">
      <c r="A179" s="38"/>
      <c r="B179" s="39"/>
      <c r="C179" s="204" t="s">
        <v>296</v>
      </c>
      <c r="D179" s="204" t="s">
        <v>126</v>
      </c>
      <c r="E179" s="205" t="s">
        <v>297</v>
      </c>
      <c r="F179" s="206" t="s">
        <v>298</v>
      </c>
      <c r="G179" s="207" t="s">
        <v>284</v>
      </c>
      <c r="H179" s="208">
        <v>8</v>
      </c>
      <c r="I179" s="209"/>
      <c r="J179" s="210">
        <f>ROUND(I179*H179,2)</f>
        <v>0</v>
      </c>
      <c r="K179" s="206" t="s">
        <v>19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0.14494000000000001</v>
      </c>
      <c r="R179" s="213">
        <f>Q179*H179</f>
        <v>1.1595200000000001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131</v>
      </c>
      <c r="AT179" s="215" t="s">
        <v>126</v>
      </c>
      <c r="AU179" s="215" t="s">
        <v>83</v>
      </c>
      <c r="AY179" s="17" t="s">
        <v>123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131</v>
      </c>
      <c r="BM179" s="215" t="s">
        <v>299</v>
      </c>
    </row>
    <row r="180" s="2" customFormat="1">
      <c r="A180" s="38"/>
      <c r="B180" s="39"/>
      <c r="C180" s="40"/>
      <c r="D180" s="217" t="s">
        <v>133</v>
      </c>
      <c r="E180" s="40"/>
      <c r="F180" s="218" t="s">
        <v>298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133</v>
      </c>
      <c r="AU180" s="17" t="s">
        <v>83</v>
      </c>
    </row>
    <row r="181" s="2" customFormat="1" ht="21.75" customHeight="1">
      <c r="A181" s="38"/>
      <c r="B181" s="39"/>
      <c r="C181" s="235" t="s">
        <v>300</v>
      </c>
      <c r="D181" s="235" t="s">
        <v>166</v>
      </c>
      <c r="E181" s="236" t="s">
        <v>301</v>
      </c>
      <c r="F181" s="237" t="s">
        <v>302</v>
      </c>
      <c r="G181" s="238" t="s">
        <v>284</v>
      </c>
      <c r="H181" s="239">
        <v>8</v>
      </c>
      <c r="I181" s="240"/>
      <c r="J181" s="241">
        <f>ROUND(I181*H181,2)</f>
        <v>0</v>
      </c>
      <c r="K181" s="237" t="s">
        <v>19</v>
      </c>
      <c r="L181" s="242"/>
      <c r="M181" s="243" t="s">
        <v>19</v>
      </c>
      <c r="N181" s="244" t="s">
        <v>44</v>
      </c>
      <c r="O181" s="84"/>
      <c r="P181" s="213">
        <f>O181*H181</f>
        <v>0</v>
      </c>
      <c r="Q181" s="213">
        <v>0.23200000000000001</v>
      </c>
      <c r="R181" s="213">
        <f>Q181*H181</f>
        <v>1.8560000000000001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170</v>
      </c>
      <c r="AT181" s="215" t="s">
        <v>166</v>
      </c>
      <c r="AU181" s="215" t="s">
        <v>83</v>
      </c>
      <c r="AY181" s="17" t="s">
        <v>123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131</v>
      </c>
      <c r="BM181" s="215" t="s">
        <v>303</v>
      </c>
    </row>
    <row r="182" s="2" customFormat="1">
      <c r="A182" s="38"/>
      <c r="B182" s="39"/>
      <c r="C182" s="40"/>
      <c r="D182" s="217" t="s">
        <v>133</v>
      </c>
      <c r="E182" s="40"/>
      <c r="F182" s="218" t="s">
        <v>302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133</v>
      </c>
      <c r="AU182" s="17" t="s">
        <v>83</v>
      </c>
    </row>
    <row r="183" s="2" customFormat="1" ht="33" customHeight="1">
      <c r="A183" s="38"/>
      <c r="B183" s="39"/>
      <c r="C183" s="235" t="s">
        <v>304</v>
      </c>
      <c r="D183" s="235" t="s">
        <v>166</v>
      </c>
      <c r="E183" s="236" t="s">
        <v>305</v>
      </c>
      <c r="F183" s="237" t="s">
        <v>306</v>
      </c>
      <c r="G183" s="238" t="s">
        <v>284</v>
      </c>
      <c r="H183" s="239">
        <v>8</v>
      </c>
      <c r="I183" s="240"/>
      <c r="J183" s="241">
        <f>ROUND(I183*H183,2)</f>
        <v>0</v>
      </c>
      <c r="K183" s="237" t="s">
        <v>19</v>
      </c>
      <c r="L183" s="242"/>
      <c r="M183" s="243" t="s">
        <v>19</v>
      </c>
      <c r="N183" s="244" t="s">
        <v>44</v>
      </c>
      <c r="O183" s="84"/>
      <c r="P183" s="213">
        <f>O183*H183</f>
        <v>0</v>
      </c>
      <c r="Q183" s="213">
        <v>0.080000000000000002</v>
      </c>
      <c r="R183" s="213">
        <f>Q183*H183</f>
        <v>0.64000000000000001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170</v>
      </c>
      <c r="AT183" s="215" t="s">
        <v>166</v>
      </c>
      <c r="AU183" s="215" t="s">
        <v>83</v>
      </c>
      <c r="AY183" s="17" t="s">
        <v>123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131</v>
      </c>
      <c r="BM183" s="215" t="s">
        <v>307</v>
      </c>
    </row>
    <row r="184" s="2" customFormat="1">
      <c r="A184" s="38"/>
      <c r="B184" s="39"/>
      <c r="C184" s="40"/>
      <c r="D184" s="217" t="s">
        <v>133</v>
      </c>
      <c r="E184" s="40"/>
      <c r="F184" s="218" t="s">
        <v>306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133</v>
      </c>
      <c r="AU184" s="17" t="s">
        <v>83</v>
      </c>
    </row>
    <row r="185" s="2" customFormat="1" ht="21.75" customHeight="1">
      <c r="A185" s="38"/>
      <c r="B185" s="39"/>
      <c r="C185" s="235" t="s">
        <v>308</v>
      </c>
      <c r="D185" s="235" t="s">
        <v>166</v>
      </c>
      <c r="E185" s="236" t="s">
        <v>309</v>
      </c>
      <c r="F185" s="237" t="s">
        <v>310</v>
      </c>
      <c r="G185" s="238" t="s">
        <v>284</v>
      </c>
      <c r="H185" s="239">
        <v>8</v>
      </c>
      <c r="I185" s="240"/>
      <c r="J185" s="241">
        <f>ROUND(I185*H185,2)</f>
        <v>0</v>
      </c>
      <c r="K185" s="237" t="s">
        <v>19</v>
      </c>
      <c r="L185" s="242"/>
      <c r="M185" s="243" t="s">
        <v>19</v>
      </c>
      <c r="N185" s="244" t="s">
        <v>44</v>
      </c>
      <c r="O185" s="84"/>
      <c r="P185" s="213">
        <f>O185*H185</f>
        <v>0</v>
      </c>
      <c r="Q185" s="213">
        <v>0.040000000000000001</v>
      </c>
      <c r="R185" s="213">
        <f>Q185*H185</f>
        <v>0.32000000000000001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170</v>
      </c>
      <c r="AT185" s="215" t="s">
        <v>166</v>
      </c>
      <c r="AU185" s="215" t="s">
        <v>83</v>
      </c>
      <c r="AY185" s="17" t="s">
        <v>123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131</v>
      </c>
      <c r="BM185" s="215" t="s">
        <v>311</v>
      </c>
    </row>
    <row r="186" s="2" customFormat="1">
      <c r="A186" s="38"/>
      <c r="B186" s="39"/>
      <c r="C186" s="40"/>
      <c r="D186" s="217" t="s">
        <v>133</v>
      </c>
      <c r="E186" s="40"/>
      <c r="F186" s="218" t="s">
        <v>310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133</v>
      </c>
      <c r="AU186" s="17" t="s">
        <v>83</v>
      </c>
    </row>
    <row r="187" s="2" customFormat="1" ht="21.75" customHeight="1">
      <c r="A187" s="38"/>
      <c r="B187" s="39"/>
      <c r="C187" s="235" t="s">
        <v>312</v>
      </c>
      <c r="D187" s="235" t="s">
        <v>166</v>
      </c>
      <c r="E187" s="236" t="s">
        <v>313</v>
      </c>
      <c r="F187" s="237" t="s">
        <v>314</v>
      </c>
      <c r="G187" s="238" t="s">
        <v>284</v>
      </c>
      <c r="H187" s="239">
        <v>8</v>
      </c>
      <c r="I187" s="240"/>
      <c r="J187" s="241">
        <f>ROUND(I187*H187,2)</f>
        <v>0</v>
      </c>
      <c r="K187" s="237" t="s">
        <v>19</v>
      </c>
      <c r="L187" s="242"/>
      <c r="M187" s="243" t="s">
        <v>19</v>
      </c>
      <c r="N187" s="244" t="s">
        <v>44</v>
      </c>
      <c r="O187" s="84"/>
      <c r="P187" s="213">
        <f>O187*H187</f>
        <v>0</v>
      </c>
      <c r="Q187" s="213">
        <v>0.040000000000000001</v>
      </c>
      <c r="R187" s="213">
        <f>Q187*H187</f>
        <v>0.32000000000000001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170</v>
      </c>
      <c r="AT187" s="215" t="s">
        <v>166</v>
      </c>
      <c r="AU187" s="215" t="s">
        <v>83</v>
      </c>
      <c r="AY187" s="17" t="s">
        <v>123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131</v>
      </c>
      <c r="BM187" s="215" t="s">
        <v>315</v>
      </c>
    </row>
    <row r="188" s="2" customFormat="1">
      <c r="A188" s="38"/>
      <c r="B188" s="39"/>
      <c r="C188" s="40"/>
      <c r="D188" s="217" t="s">
        <v>133</v>
      </c>
      <c r="E188" s="40"/>
      <c r="F188" s="218" t="s">
        <v>314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133</v>
      </c>
      <c r="AU188" s="17" t="s">
        <v>83</v>
      </c>
    </row>
    <row r="189" s="2" customFormat="1" ht="24.15" customHeight="1">
      <c r="A189" s="38"/>
      <c r="B189" s="39"/>
      <c r="C189" s="235" t="s">
        <v>316</v>
      </c>
      <c r="D189" s="235" t="s">
        <v>166</v>
      </c>
      <c r="E189" s="236" t="s">
        <v>317</v>
      </c>
      <c r="F189" s="237" t="s">
        <v>318</v>
      </c>
      <c r="G189" s="238" t="s">
        <v>284</v>
      </c>
      <c r="H189" s="239">
        <v>8</v>
      </c>
      <c r="I189" s="240"/>
      <c r="J189" s="241">
        <f>ROUND(I189*H189,2)</f>
        <v>0</v>
      </c>
      <c r="K189" s="237" t="s">
        <v>19</v>
      </c>
      <c r="L189" s="242"/>
      <c r="M189" s="243" t="s">
        <v>19</v>
      </c>
      <c r="N189" s="244" t="s">
        <v>44</v>
      </c>
      <c r="O189" s="84"/>
      <c r="P189" s="213">
        <f>O189*H189</f>
        <v>0</v>
      </c>
      <c r="Q189" s="213">
        <v>0.027</v>
      </c>
      <c r="R189" s="213">
        <f>Q189*H189</f>
        <v>0.216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170</v>
      </c>
      <c r="AT189" s="215" t="s">
        <v>166</v>
      </c>
      <c r="AU189" s="215" t="s">
        <v>83</v>
      </c>
      <c r="AY189" s="17" t="s">
        <v>123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81</v>
      </c>
      <c r="BK189" s="216">
        <f>ROUND(I189*H189,2)</f>
        <v>0</v>
      </c>
      <c r="BL189" s="17" t="s">
        <v>131</v>
      </c>
      <c r="BM189" s="215" t="s">
        <v>319</v>
      </c>
    </row>
    <row r="190" s="2" customFormat="1">
      <c r="A190" s="38"/>
      <c r="B190" s="39"/>
      <c r="C190" s="40"/>
      <c r="D190" s="217" t="s">
        <v>133</v>
      </c>
      <c r="E190" s="40"/>
      <c r="F190" s="218" t="s">
        <v>318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133</v>
      </c>
      <c r="AU190" s="17" t="s">
        <v>83</v>
      </c>
    </row>
    <row r="191" s="2" customFormat="1" ht="16.5" customHeight="1">
      <c r="A191" s="38"/>
      <c r="B191" s="39"/>
      <c r="C191" s="204" t="s">
        <v>320</v>
      </c>
      <c r="D191" s="204" t="s">
        <v>126</v>
      </c>
      <c r="E191" s="205" t="s">
        <v>321</v>
      </c>
      <c r="F191" s="206" t="s">
        <v>322</v>
      </c>
      <c r="G191" s="207" t="s">
        <v>284</v>
      </c>
      <c r="H191" s="208">
        <v>8</v>
      </c>
      <c r="I191" s="209"/>
      <c r="J191" s="210">
        <f>ROUND(I191*H191,2)</f>
        <v>0</v>
      </c>
      <c r="K191" s="206" t="s">
        <v>19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0.0046800000000000001</v>
      </c>
      <c r="R191" s="213">
        <f>Q191*H191</f>
        <v>0.037440000000000001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131</v>
      </c>
      <c r="AT191" s="215" t="s">
        <v>126</v>
      </c>
      <c r="AU191" s="215" t="s">
        <v>83</v>
      </c>
      <c r="AY191" s="17" t="s">
        <v>123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131</v>
      </c>
      <c r="BM191" s="215" t="s">
        <v>323</v>
      </c>
    </row>
    <row r="192" s="2" customFormat="1">
      <c r="A192" s="38"/>
      <c r="B192" s="39"/>
      <c r="C192" s="40"/>
      <c r="D192" s="217" t="s">
        <v>133</v>
      </c>
      <c r="E192" s="40"/>
      <c r="F192" s="218" t="s">
        <v>322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133</v>
      </c>
      <c r="AU192" s="17" t="s">
        <v>83</v>
      </c>
    </row>
    <row r="193" s="2" customFormat="1" ht="16.5" customHeight="1">
      <c r="A193" s="38"/>
      <c r="B193" s="39"/>
      <c r="C193" s="235" t="s">
        <v>324</v>
      </c>
      <c r="D193" s="235" t="s">
        <v>166</v>
      </c>
      <c r="E193" s="236" t="s">
        <v>325</v>
      </c>
      <c r="F193" s="237" t="s">
        <v>326</v>
      </c>
      <c r="G193" s="238" t="s">
        <v>284</v>
      </c>
      <c r="H193" s="239">
        <v>8</v>
      </c>
      <c r="I193" s="240"/>
      <c r="J193" s="241">
        <f>ROUND(I193*H193,2)</f>
        <v>0</v>
      </c>
      <c r="K193" s="237" t="s">
        <v>19</v>
      </c>
      <c r="L193" s="242"/>
      <c r="M193" s="243" t="s">
        <v>19</v>
      </c>
      <c r="N193" s="244" t="s">
        <v>44</v>
      </c>
      <c r="O193" s="84"/>
      <c r="P193" s="213">
        <f>O193*H193</f>
        <v>0</v>
      </c>
      <c r="Q193" s="213">
        <v>0.059999999999999998</v>
      </c>
      <c r="R193" s="213">
        <f>Q193*H193</f>
        <v>0.47999999999999998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170</v>
      </c>
      <c r="AT193" s="215" t="s">
        <v>166</v>
      </c>
      <c r="AU193" s="215" t="s">
        <v>83</v>
      </c>
      <c r="AY193" s="17" t="s">
        <v>123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131</v>
      </c>
      <c r="BM193" s="215" t="s">
        <v>327</v>
      </c>
    </row>
    <row r="194" s="2" customFormat="1">
      <c r="A194" s="38"/>
      <c r="B194" s="39"/>
      <c r="C194" s="40"/>
      <c r="D194" s="217" t="s">
        <v>133</v>
      </c>
      <c r="E194" s="40"/>
      <c r="F194" s="218" t="s">
        <v>326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133</v>
      </c>
      <c r="AU194" s="17" t="s">
        <v>83</v>
      </c>
    </row>
    <row r="195" s="2" customFormat="1" ht="16.5" customHeight="1">
      <c r="A195" s="38"/>
      <c r="B195" s="39"/>
      <c r="C195" s="235" t="s">
        <v>328</v>
      </c>
      <c r="D195" s="235" t="s">
        <v>166</v>
      </c>
      <c r="E195" s="236" t="s">
        <v>329</v>
      </c>
      <c r="F195" s="237" t="s">
        <v>330</v>
      </c>
      <c r="G195" s="238" t="s">
        <v>284</v>
      </c>
      <c r="H195" s="239">
        <v>8</v>
      </c>
      <c r="I195" s="240"/>
      <c r="J195" s="241">
        <f>ROUND(I195*H195,2)</f>
        <v>0</v>
      </c>
      <c r="K195" s="237" t="s">
        <v>19</v>
      </c>
      <c r="L195" s="242"/>
      <c r="M195" s="243" t="s">
        <v>19</v>
      </c>
      <c r="N195" s="244" t="s">
        <v>44</v>
      </c>
      <c r="O195" s="84"/>
      <c r="P195" s="213">
        <f>O195*H195</f>
        <v>0</v>
      </c>
      <c r="Q195" s="213">
        <v>0.0040000000000000001</v>
      </c>
      <c r="R195" s="213">
        <f>Q195*H195</f>
        <v>0.032000000000000001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170</v>
      </c>
      <c r="AT195" s="215" t="s">
        <v>166</v>
      </c>
      <c r="AU195" s="215" t="s">
        <v>83</v>
      </c>
      <c r="AY195" s="17" t="s">
        <v>123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131</v>
      </c>
      <c r="BM195" s="215" t="s">
        <v>331</v>
      </c>
    </row>
    <row r="196" s="2" customFormat="1">
      <c r="A196" s="38"/>
      <c r="B196" s="39"/>
      <c r="C196" s="40"/>
      <c r="D196" s="217" t="s">
        <v>133</v>
      </c>
      <c r="E196" s="40"/>
      <c r="F196" s="218" t="s">
        <v>330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133</v>
      </c>
      <c r="AU196" s="17" t="s">
        <v>83</v>
      </c>
    </row>
    <row r="197" s="2" customFormat="1" ht="16.5" customHeight="1">
      <c r="A197" s="38"/>
      <c r="B197" s="39"/>
      <c r="C197" s="204" t="s">
        <v>332</v>
      </c>
      <c r="D197" s="204" t="s">
        <v>126</v>
      </c>
      <c r="E197" s="205" t="s">
        <v>333</v>
      </c>
      <c r="F197" s="206" t="s">
        <v>334</v>
      </c>
      <c r="G197" s="207" t="s">
        <v>284</v>
      </c>
      <c r="H197" s="208">
        <v>7</v>
      </c>
      <c r="I197" s="209"/>
      <c r="J197" s="210">
        <f>ROUND(I197*H197,2)</f>
        <v>0</v>
      </c>
      <c r="K197" s="206" t="s">
        <v>130</v>
      </c>
      <c r="L197" s="44"/>
      <c r="M197" s="211" t="s">
        <v>19</v>
      </c>
      <c r="N197" s="212" t="s">
        <v>44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131</v>
      </c>
      <c r="AT197" s="215" t="s">
        <v>126</v>
      </c>
      <c r="AU197" s="215" t="s">
        <v>83</v>
      </c>
      <c r="AY197" s="17" t="s">
        <v>123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131</v>
      </c>
      <c r="BM197" s="215" t="s">
        <v>335</v>
      </c>
    </row>
    <row r="198" s="2" customFormat="1">
      <c r="A198" s="38"/>
      <c r="B198" s="39"/>
      <c r="C198" s="40"/>
      <c r="D198" s="217" t="s">
        <v>133</v>
      </c>
      <c r="E198" s="40"/>
      <c r="F198" s="218" t="s">
        <v>336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133</v>
      </c>
      <c r="AU198" s="17" t="s">
        <v>83</v>
      </c>
    </row>
    <row r="199" s="2" customFormat="1">
      <c r="A199" s="38"/>
      <c r="B199" s="39"/>
      <c r="C199" s="40"/>
      <c r="D199" s="222" t="s">
        <v>135</v>
      </c>
      <c r="E199" s="40"/>
      <c r="F199" s="223" t="s">
        <v>337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135</v>
      </c>
      <c r="AU199" s="17" t="s">
        <v>83</v>
      </c>
    </row>
    <row r="200" s="2" customFormat="1" ht="24.15" customHeight="1">
      <c r="A200" s="38"/>
      <c r="B200" s="39"/>
      <c r="C200" s="235" t="s">
        <v>338</v>
      </c>
      <c r="D200" s="235" t="s">
        <v>166</v>
      </c>
      <c r="E200" s="236" t="s">
        <v>339</v>
      </c>
      <c r="F200" s="237" t="s">
        <v>340</v>
      </c>
      <c r="G200" s="238" t="s">
        <v>284</v>
      </c>
      <c r="H200" s="239">
        <v>7</v>
      </c>
      <c r="I200" s="240"/>
      <c r="J200" s="241">
        <f>ROUND(I200*H200,2)</f>
        <v>0</v>
      </c>
      <c r="K200" s="237" t="s">
        <v>130</v>
      </c>
      <c r="L200" s="242"/>
      <c r="M200" s="243" t="s">
        <v>19</v>
      </c>
      <c r="N200" s="244" t="s">
        <v>44</v>
      </c>
      <c r="O200" s="84"/>
      <c r="P200" s="213">
        <f>O200*H200</f>
        <v>0</v>
      </c>
      <c r="Q200" s="213">
        <v>0.0064000000000000003</v>
      </c>
      <c r="R200" s="213">
        <f>Q200*H200</f>
        <v>0.0448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170</v>
      </c>
      <c r="AT200" s="215" t="s">
        <v>166</v>
      </c>
      <c r="AU200" s="215" t="s">
        <v>83</v>
      </c>
      <c r="AY200" s="17" t="s">
        <v>123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131</v>
      </c>
      <c r="BM200" s="215" t="s">
        <v>341</v>
      </c>
    </row>
    <row r="201" s="2" customFormat="1">
      <c r="A201" s="38"/>
      <c r="B201" s="39"/>
      <c r="C201" s="40"/>
      <c r="D201" s="217" t="s">
        <v>133</v>
      </c>
      <c r="E201" s="40"/>
      <c r="F201" s="218" t="s">
        <v>340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133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237</v>
      </c>
      <c r="F202" s="202" t="s">
        <v>342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SUM(P203:P295)</f>
        <v>0</v>
      </c>
      <c r="Q202" s="196"/>
      <c r="R202" s="197">
        <f>SUM(R203:R295)</f>
        <v>194.35757000000001</v>
      </c>
      <c r="S202" s="196"/>
      <c r="T202" s="198">
        <f>SUM(T203:T295)</f>
        <v>929.83070000000009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81</v>
      </c>
      <c r="AT202" s="200" t="s">
        <v>72</v>
      </c>
      <c r="AU202" s="200" t="s">
        <v>81</v>
      </c>
      <c r="AY202" s="199" t="s">
        <v>123</v>
      </c>
      <c r="BK202" s="201">
        <f>SUM(BK203:BK295)</f>
        <v>0</v>
      </c>
    </row>
    <row r="203" s="2" customFormat="1" ht="24.15" customHeight="1">
      <c r="A203" s="38"/>
      <c r="B203" s="39"/>
      <c r="C203" s="204" t="s">
        <v>343</v>
      </c>
      <c r="D203" s="204" t="s">
        <v>126</v>
      </c>
      <c r="E203" s="205" t="s">
        <v>344</v>
      </c>
      <c r="F203" s="206" t="s">
        <v>345</v>
      </c>
      <c r="G203" s="207" t="s">
        <v>161</v>
      </c>
      <c r="H203" s="208">
        <v>22</v>
      </c>
      <c r="I203" s="209"/>
      <c r="J203" s="210">
        <f>ROUND(I203*H203,2)</f>
        <v>0</v>
      </c>
      <c r="K203" s="206" t="s">
        <v>130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0.29499999999999998</v>
      </c>
      <c r="T203" s="214">
        <f>S203*H203</f>
        <v>6.4899999999999993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131</v>
      </c>
      <c r="AT203" s="215" t="s">
        <v>126</v>
      </c>
      <c r="AU203" s="215" t="s">
        <v>83</v>
      </c>
      <c r="AY203" s="17" t="s">
        <v>123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131</v>
      </c>
      <c r="BM203" s="215" t="s">
        <v>346</v>
      </c>
    </row>
    <row r="204" s="2" customFormat="1">
      <c r="A204" s="38"/>
      <c r="B204" s="39"/>
      <c r="C204" s="40"/>
      <c r="D204" s="217" t="s">
        <v>133</v>
      </c>
      <c r="E204" s="40"/>
      <c r="F204" s="218" t="s">
        <v>347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133</v>
      </c>
      <c r="AU204" s="17" t="s">
        <v>83</v>
      </c>
    </row>
    <row r="205" s="2" customFormat="1">
      <c r="A205" s="38"/>
      <c r="B205" s="39"/>
      <c r="C205" s="40"/>
      <c r="D205" s="222" t="s">
        <v>135</v>
      </c>
      <c r="E205" s="40"/>
      <c r="F205" s="223" t="s">
        <v>348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135</v>
      </c>
      <c r="AU205" s="17" t="s">
        <v>83</v>
      </c>
    </row>
    <row r="206" s="2" customFormat="1" ht="24.15" customHeight="1">
      <c r="A206" s="38"/>
      <c r="B206" s="39"/>
      <c r="C206" s="204" t="s">
        <v>349</v>
      </c>
      <c r="D206" s="204" t="s">
        <v>126</v>
      </c>
      <c r="E206" s="205" t="s">
        <v>350</v>
      </c>
      <c r="F206" s="206" t="s">
        <v>351</v>
      </c>
      <c r="G206" s="207" t="s">
        <v>161</v>
      </c>
      <c r="H206" s="208">
        <v>1.5</v>
      </c>
      <c r="I206" s="209"/>
      <c r="J206" s="210">
        <f>ROUND(I206*H206,2)</f>
        <v>0</v>
      </c>
      <c r="K206" s="206" t="s">
        <v>130</v>
      </c>
      <c r="L206" s="44"/>
      <c r="M206" s="211" t="s">
        <v>19</v>
      </c>
      <c r="N206" s="212" t="s">
        <v>44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0.505</v>
      </c>
      <c r="T206" s="214">
        <f>S206*H206</f>
        <v>0.75750000000000006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131</v>
      </c>
      <c r="AT206" s="215" t="s">
        <v>126</v>
      </c>
      <c r="AU206" s="215" t="s">
        <v>83</v>
      </c>
      <c r="AY206" s="17" t="s">
        <v>123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131</v>
      </c>
      <c r="BM206" s="215" t="s">
        <v>352</v>
      </c>
    </row>
    <row r="207" s="2" customFormat="1">
      <c r="A207" s="38"/>
      <c r="B207" s="39"/>
      <c r="C207" s="40"/>
      <c r="D207" s="217" t="s">
        <v>133</v>
      </c>
      <c r="E207" s="40"/>
      <c r="F207" s="218" t="s">
        <v>353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133</v>
      </c>
      <c r="AU207" s="17" t="s">
        <v>83</v>
      </c>
    </row>
    <row r="208" s="2" customFormat="1">
      <c r="A208" s="38"/>
      <c r="B208" s="39"/>
      <c r="C208" s="40"/>
      <c r="D208" s="222" t="s">
        <v>135</v>
      </c>
      <c r="E208" s="40"/>
      <c r="F208" s="223" t="s">
        <v>354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135</v>
      </c>
      <c r="AU208" s="17" t="s">
        <v>83</v>
      </c>
    </row>
    <row r="209" s="2" customFormat="1" ht="24.15" customHeight="1">
      <c r="A209" s="38"/>
      <c r="B209" s="39"/>
      <c r="C209" s="204" t="s">
        <v>355</v>
      </c>
      <c r="D209" s="204" t="s">
        <v>126</v>
      </c>
      <c r="E209" s="205" t="s">
        <v>356</v>
      </c>
      <c r="F209" s="206" t="s">
        <v>357</v>
      </c>
      <c r="G209" s="207" t="s">
        <v>161</v>
      </c>
      <c r="H209" s="208">
        <v>1922.8</v>
      </c>
      <c r="I209" s="209"/>
      <c r="J209" s="210">
        <f>ROUND(I209*H209,2)</f>
        <v>0</v>
      </c>
      <c r="K209" s="206" t="s">
        <v>130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0.44</v>
      </c>
      <c r="T209" s="214">
        <f>S209*H209</f>
        <v>846.03200000000004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131</v>
      </c>
      <c r="AT209" s="215" t="s">
        <v>126</v>
      </c>
      <c r="AU209" s="215" t="s">
        <v>83</v>
      </c>
      <c r="AY209" s="17" t="s">
        <v>123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131</v>
      </c>
      <c r="BM209" s="215" t="s">
        <v>358</v>
      </c>
    </row>
    <row r="210" s="2" customFormat="1">
      <c r="A210" s="38"/>
      <c r="B210" s="39"/>
      <c r="C210" s="40"/>
      <c r="D210" s="217" t="s">
        <v>133</v>
      </c>
      <c r="E210" s="40"/>
      <c r="F210" s="218" t="s">
        <v>359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133</v>
      </c>
      <c r="AU210" s="17" t="s">
        <v>83</v>
      </c>
    </row>
    <row r="211" s="2" customFormat="1">
      <c r="A211" s="38"/>
      <c r="B211" s="39"/>
      <c r="C211" s="40"/>
      <c r="D211" s="222" t="s">
        <v>135</v>
      </c>
      <c r="E211" s="40"/>
      <c r="F211" s="223" t="s">
        <v>360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135</v>
      </c>
      <c r="AU211" s="17" t="s">
        <v>83</v>
      </c>
    </row>
    <row r="212" s="13" customFormat="1">
      <c r="A212" s="13"/>
      <c r="B212" s="224"/>
      <c r="C212" s="225"/>
      <c r="D212" s="217" t="s">
        <v>137</v>
      </c>
      <c r="E212" s="226" t="s">
        <v>19</v>
      </c>
      <c r="F212" s="227" t="s">
        <v>196</v>
      </c>
      <c r="G212" s="225"/>
      <c r="H212" s="228">
        <v>1922.8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137</v>
      </c>
      <c r="AU212" s="234" t="s">
        <v>83</v>
      </c>
      <c r="AV212" s="13" t="s">
        <v>83</v>
      </c>
      <c r="AW212" s="13" t="s">
        <v>35</v>
      </c>
      <c r="AX212" s="13" t="s">
        <v>81</v>
      </c>
      <c r="AY212" s="234" t="s">
        <v>123</v>
      </c>
    </row>
    <row r="213" s="2" customFormat="1" ht="24.15" customHeight="1">
      <c r="A213" s="38"/>
      <c r="B213" s="39"/>
      <c r="C213" s="204" t="s">
        <v>361</v>
      </c>
      <c r="D213" s="204" t="s">
        <v>126</v>
      </c>
      <c r="E213" s="205" t="s">
        <v>362</v>
      </c>
      <c r="F213" s="206" t="s">
        <v>363</v>
      </c>
      <c r="G213" s="207" t="s">
        <v>161</v>
      </c>
      <c r="H213" s="208">
        <v>524.39999999999998</v>
      </c>
      <c r="I213" s="209"/>
      <c r="J213" s="210">
        <f>ROUND(I213*H213,2)</f>
        <v>0</v>
      </c>
      <c r="K213" s="206" t="s">
        <v>130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0.098000000000000004</v>
      </c>
      <c r="T213" s="214">
        <f>S213*H213</f>
        <v>51.391199999999998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131</v>
      </c>
      <c r="AT213" s="215" t="s">
        <v>126</v>
      </c>
      <c r="AU213" s="215" t="s">
        <v>83</v>
      </c>
      <c r="AY213" s="17" t="s">
        <v>123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131</v>
      </c>
      <c r="BM213" s="215" t="s">
        <v>364</v>
      </c>
    </row>
    <row r="214" s="2" customFormat="1">
      <c r="A214" s="38"/>
      <c r="B214" s="39"/>
      <c r="C214" s="40"/>
      <c r="D214" s="217" t="s">
        <v>133</v>
      </c>
      <c r="E214" s="40"/>
      <c r="F214" s="218" t="s">
        <v>365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133</v>
      </c>
      <c r="AU214" s="17" t="s">
        <v>83</v>
      </c>
    </row>
    <row r="215" s="2" customFormat="1">
      <c r="A215" s="38"/>
      <c r="B215" s="39"/>
      <c r="C215" s="40"/>
      <c r="D215" s="222" t="s">
        <v>135</v>
      </c>
      <c r="E215" s="40"/>
      <c r="F215" s="223" t="s">
        <v>366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135</v>
      </c>
      <c r="AU215" s="17" t="s">
        <v>83</v>
      </c>
    </row>
    <row r="216" s="13" customFormat="1">
      <c r="A216" s="13"/>
      <c r="B216" s="224"/>
      <c r="C216" s="225"/>
      <c r="D216" s="217" t="s">
        <v>137</v>
      </c>
      <c r="E216" s="226" t="s">
        <v>19</v>
      </c>
      <c r="F216" s="227" t="s">
        <v>367</v>
      </c>
      <c r="G216" s="225"/>
      <c r="H216" s="228">
        <v>524.39999999999998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137</v>
      </c>
      <c r="AU216" s="234" t="s">
        <v>83</v>
      </c>
      <c r="AV216" s="13" t="s">
        <v>83</v>
      </c>
      <c r="AW216" s="13" t="s">
        <v>35</v>
      </c>
      <c r="AX216" s="13" t="s">
        <v>81</v>
      </c>
      <c r="AY216" s="234" t="s">
        <v>123</v>
      </c>
    </row>
    <row r="217" s="2" customFormat="1" ht="24.15" customHeight="1">
      <c r="A217" s="38"/>
      <c r="B217" s="39"/>
      <c r="C217" s="204" t="s">
        <v>368</v>
      </c>
      <c r="D217" s="204" t="s">
        <v>126</v>
      </c>
      <c r="E217" s="205" t="s">
        <v>369</v>
      </c>
      <c r="F217" s="206" t="s">
        <v>370</v>
      </c>
      <c r="G217" s="207" t="s">
        <v>161</v>
      </c>
      <c r="H217" s="208">
        <v>24</v>
      </c>
      <c r="I217" s="209"/>
      <c r="J217" s="210">
        <f>ROUND(I217*H217,2)</f>
        <v>0</v>
      </c>
      <c r="K217" s="206" t="s">
        <v>130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0.625</v>
      </c>
      <c r="T217" s="214">
        <f>S217*H217</f>
        <v>15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131</v>
      </c>
      <c r="AT217" s="215" t="s">
        <v>126</v>
      </c>
      <c r="AU217" s="215" t="s">
        <v>83</v>
      </c>
      <c r="AY217" s="17" t="s">
        <v>123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131</v>
      </c>
      <c r="BM217" s="215" t="s">
        <v>371</v>
      </c>
    </row>
    <row r="218" s="2" customFormat="1">
      <c r="A218" s="38"/>
      <c r="B218" s="39"/>
      <c r="C218" s="40"/>
      <c r="D218" s="217" t="s">
        <v>133</v>
      </c>
      <c r="E218" s="40"/>
      <c r="F218" s="218" t="s">
        <v>372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133</v>
      </c>
      <c r="AU218" s="17" t="s">
        <v>83</v>
      </c>
    </row>
    <row r="219" s="2" customFormat="1">
      <c r="A219" s="38"/>
      <c r="B219" s="39"/>
      <c r="C219" s="40"/>
      <c r="D219" s="222" t="s">
        <v>135</v>
      </c>
      <c r="E219" s="40"/>
      <c r="F219" s="223" t="s">
        <v>373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135</v>
      </c>
      <c r="AU219" s="17" t="s">
        <v>83</v>
      </c>
    </row>
    <row r="220" s="2" customFormat="1" ht="33" customHeight="1">
      <c r="A220" s="38"/>
      <c r="B220" s="39"/>
      <c r="C220" s="204" t="s">
        <v>374</v>
      </c>
      <c r="D220" s="204" t="s">
        <v>126</v>
      </c>
      <c r="E220" s="205" t="s">
        <v>375</v>
      </c>
      <c r="F220" s="206" t="s">
        <v>376</v>
      </c>
      <c r="G220" s="207" t="s">
        <v>161</v>
      </c>
      <c r="H220" s="208">
        <v>48</v>
      </c>
      <c r="I220" s="209"/>
      <c r="J220" s="210">
        <f>ROUND(I220*H220,2)</f>
        <v>0</v>
      </c>
      <c r="K220" s="206" t="s">
        <v>130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5.0000000000000002E-05</v>
      </c>
      <c r="R220" s="213">
        <f>Q220*H220</f>
        <v>0.0024000000000000002</v>
      </c>
      <c r="S220" s="213">
        <v>0.11500000000000001</v>
      </c>
      <c r="T220" s="214">
        <f>S220*H220</f>
        <v>5.5200000000000005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131</v>
      </c>
      <c r="AT220" s="215" t="s">
        <v>126</v>
      </c>
      <c r="AU220" s="215" t="s">
        <v>83</v>
      </c>
      <c r="AY220" s="17" t="s">
        <v>123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131</v>
      </c>
      <c r="BM220" s="215" t="s">
        <v>377</v>
      </c>
    </row>
    <row r="221" s="2" customFormat="1">
      <c r="A221" s="38"/>
      <c r="B221" s="39"/>
      <c r="C221" s="40"/>
      <c r="D221" s="217" t="s">
        <v>133</v>
      </c>
      <c r="E221" s="40"/>
      <c r="F221" s="218" t="s">
        <v>378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133</v>
      </c>
      <c r="AU221" s="17" t="s">
        <v>83</v>
      </c>
    </row>
    <row r="222" s="2" customFormat="1">
      <c r="A222" s="38"/>
      <c r="B222" s="39"/>
      <c r="C222" s="40"/>
      <c r="D222" s="222" t="s">
        <v>135</v>
      </c>
      <c r="E222" s="40"/>
      <c r="F222" s="223" t="s">
        <v>379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83</v>
      </c>
    </row>
    <row r="223" s="2" customFormat="1" ht="16.5" customHeight="1">
      <c r="A223" s="38"/>
      <c r="B223" s="39"/>
      <c r="C223" s="204" t="s">
        <v>380</v>
      </c>
      <c r="D223" s="204" t="s">
        <v>126</v>
      </c>
      <c r="E223" s="205" t="s">
        <v>381</v>
      </c>
      <c r="F223" s="206" t="s">
        <v>382</v>
      </c>
      <c r="G223" s="207" t="s">
        <v>273</v>
      </c>
      <c r="H223" s="208">
        <v>16</v>
      </c>
      <c r="I223" s="209"/>
      <c r="J223" s="210">
        <f>ROUND(I223*H223,2)</f>
        <v>0</v>
      </c>
      <c r="K223" s="206" t="s">
        <v>130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0.28999999999999998</v>
      </c>
      <c r="T223" s="214">
        <f>S223*H223</f>
        <v>4.6399999999999997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131</v>
      </c>
      <c r="AT223" s="215" t="s">
        <v>126</v>
      </c>
      <c r="AU223" s="215" t="s">
        <v>83</v>
      </c>
      <c r="AY223" s="17" t="s">
        <v>123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131</v>
      </c>
      <c r="BM223" s="215" t="s">
        <v>383</v>
      </c>
    </row>
    <row r="224" s="2" customFormat="1">
      <c r="A224" s="38"/>
      <c r="B224" s="39"/>
      <c r="C224" s="40"/>
      <c r="D224" s="217" t="s">
        <v>133</v>
      </c>
      <c r="E224" s="40"/>
      <c r="F224" s="218" t="s">
        <v>384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133</v>
      </c>
      <c r="AU224" s="17" t="s">
        <v>83</v>
      </c>
    </row>
    <row r="225" s="2" customFormat="1">
      <c r="A225" s="38"/>
      <c r="B225" s="39"/>
      <c r="C225" s="40"/>
      <c r="D225" s="222" t="s">
        <v>135</v>
      </c>
      <c r="E225" s="40"/>
      <c r="F225" s="223" t="s">
        <v>385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135</v>
      </c>
      <c r="AU225" s="17" t="s">
        <v>83</v>
      </c>
    </row>
    <row r="226" s="2" customFormat="1" ht="24.15" customHeight="1">
      <c r="A226" s="38"/>
      <c r="B226" s="39"/>
      <c r="C226" s="204" t="s">
        <v>386</v>
      </c>
      <c r="D226" s="204" t="s">
        <v>126</v>
      </c>
      <c r="E226" s="205" t="s">
        <v>387</v>
      </c>
      <c r="F226" s="206" t="s">
        <v>388</v>
      </c>
      <c r="G226" s="207" t="s">
        <v>161</v>
      </c>
      <c r="H226" s="208">
        <v>154</v>
      </c>
      <c r="I226" s="209"/>
      <c r="J226" s="210">
        <f>ROUND(I226*H226,2)</f>
        <v>0</v>
      </c>
      <c r="K226" s="206" t="s">
        <v>130</v>
      </c>
      <c r="L226" s="44"/>
      <c r="M226" s="211" t="s">
        <v>19</v>
      </c>
      <c r="N226" s="212" t="s">
        <v>44</v>
      </c>
      <c r="O226" s="84"/>
      <c r="P226" s="213">
        <f>O226*H226</f>
        <v>0</v>
      </c>
      <c r="Q226" s="213">
        <v>0.00017000000000000001</v>
      </c>
      <c r="R226" s="213">
        <f>Q226*H226</f>
        <v>0.026180000000000002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131</v>
      </c>
      <c r="AT226" s="215" t="s">
        <v>126</v>
      </c>
      <c r="AU226" s="215" t="s">
        <v>83</v>
      </c>
      <c r="AY226" s="17" t="s">
        <v>123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131</v>
      </c>
      <c r="BM226" s="215" t="s">
        <v>389</v>
      </c>
    </row>
    <row r="227" s="2" customFormat="1">
      <c r="A227" s="38"/>
      <c r="B227" s="39"/>
      <c r="C227" s="40"/>
      <c r="D227" s="217" t="s">
        <v>133</v>
      </c>
      <c r="E227" s="40"/>
      <c r="F227" s="218" t="s">
        <v>390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133</v>
      </c>
      <c r="AU227" s="17" t="s">
        <v>83</v>
      </c>
    </row>
    <row r="228" s="2" customFormat="1">
      <c r="A228" s="38"/>
      <c r="B228" s="39"/>
      <c r="C228" s="40"/>
      <c r="D228" s="222" t="s">
        <v>135</v>
      </c>
      <c r="E228" s="40"/>
      <c r="F228" s="223" t="s">
        <v>391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135</v>
      </c>
      <c r="AU228" s="17" t="s">
        <v>83</v>
      </c>
    </row>
    <row r="229" s="2" customFormat="1" ht="24.15" customHeight="1">
      <c r="A229" s="38"/>
      <c r="B229" s="39"/>
      <c r="C229" s="235" t="s">
        <v>392</v>
      </c>
      <c r="D229" s="235" t="s">
        <v>166</v>
      </c>
      <c r="E229" s="236" t="s">
        <v>393</v>
      </c>
      <c r="F229" s="237" t="s">
        <v>394</v>
      </c>
      <c r="G229" s="238" t="s">
        <v>161</v>
      </c>
      <c r="H229" s="239">
        <v>231</v>
      </c>
      <c r="I229" s="240"/>
      <c r="J229" s="241">
        <f>ROUND(I229*H229,2)</f>
        <v>0</v>
      </c>
      <c r="K229" s="237" t="s">
        <v>130</v>
      </c>
      <c r="L229" s="242"/>
      <c r="M229" s="243" t="s">
        <v>19</v>
      </c>
      <c r="N229" s="244" t="s">
        <v>44</v>
      </c>
      <c r="O229" s="84"/>
      <c r="P229" s="213">
        <f>O229*H229</f>
        <v>0</v>
      </c>
      <c r="Q229" s="213">
        <v>0.00020000000000000001</v>
      </c>
      <c r="R229" s="213">
        <f>Q229*H229</f>
        <v>0.046200000000000005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170</v>
      </c>
      <c r="AT229" s="215" t="s">
        <v>166</v>
      </c>
      <c r="AU229" s="215" t="s">
        <v>83</v>
      </c>
      <c r="AY229" s="17" t="s">
        <v>123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131</v>
      </c>
      <c r="BM229" s="215" t="s">
        <v>395</v>
      </c>
    </row>
    <row r="230" s="2" customFormat="1">
      <c r="A230" s="38"/>
      <c r="B230" s="39"/>
      <c r="C230" s="40"/>
      <c r="D230" s="217" t="s">
        <v>133</v>
      </c>
      <c r="E230" s="40"/>
      <c r="F230" s="218" t="s">
        <v>394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83</v>
      </c>
    </row>
    <row r="231" s="13" customFormat="1">
      <c r="A231" s="13"/>
      <c r="B231" s="224"/>
      <c r="C231" s="225"/>
      <c r="D231" s="217" t="s">
        <v>137</v>
      </c>
      <c r="E231" s="226" t="s">
        <v>19</v>
      </c>
      <c r="F231" s="227" t="s">
        <v>396</v>
      </c>
      <c r="G231" s="225"/>
      <c r="H231" s="228">
        <v>231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137</v>
      </c>
      <c r="AU231" s="234" t="s">
        <v>83</v>
      </c>
      <c r="AV231" s="13" t="s">
        <v>83</v>
      </c>
      <c r="AW231" s="13" t="s">
        <v>35</v>
      </c>
      <c r="AX231" s="13" t="s">
        <v>81</v>
      </c>
      <c r="AY231" s="234" t="s">
        <v>123</v>
      </c>
    </row>
    <row r="232" s="2" customFormat="1" ht="37.8" customHeight="1">
      <c r="A232" s="38"/>
      <c r="B232" s="39"/>
      <c r="C232" s="204" t="s">
        <v>397</v>
      </c>
      <c r="D232" s="204" t="s">
        <v>126</v>
      </c>
      <c r="E232" s="205" t="s">
        <v>398</v>
      </c>
      <c r="F232" s="206" t="s">
        <v>399</v>
      </c>
      <c r="G232" s="207" t="s">
        <v>273</v>
      </c>
      <c r="H232" s="208">
        <v>154</v>
      </c>
      <c r="I232" s="209"/>
      <c r="J232" s="210">
        <f>ROUND(I232*H232,2)</f>
        <v>0</v>
      </c>
      <c r="K232" s="206" t="s">
        <v>130</v>
      </c>
      <c r="L232" s="44"/>
      <c r="M232" s="211" t="s">
        <v>19</v>
      </c>
      <c r="N232" s="212" t="s">
        <v>44</v>
      </c>
      <c r="O232" s="84"/>
      <c r="P232" s="213">
        <f>O232*H232</f>
        <v>0</v>
      </c>
      <c r="Q232" s="213">
        <v>0.27411000000000002</v>
      </c>
      <c r="R232" s="213">
        <f>Q232*H232</f>
        <v>42.212940000000003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131</v>
      </c>
      <c r="AT232" s="215" t="s">
        <v>126</v>
      </c>
      <c r="AU232" s="215" t="s">
        <v>83</v>
      </c>
      <c r="AY232" s="17" t="s">
        <v>123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81</v>
      </c>
      <c r="BK232" s="216">
        <f>ROUND(I232*H232,2)</f>
        <v>0</v>
      </c>
      <c r="BL232" s="17" t="s">
        <v>131</v>
      </c>
      <c r="BM232" s="215" t="s">
        <v>400</v>
      </c>
    </row>
    <row r="233" s="2" customFormat="1">
      <c r="A233" s="38"/>
      <c r="B233" s="39"/>
      <c r="C233" s="40"/>
      <c r="D233" s="217" t="s">
        <v>133</v>
      </c>
      <c r="E233" s="40"/>
      <c r="F233" s="218" t="s">
        <v>401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133</v>
      </c>
      <c r="AU233" s="17" t="s">
        <v>83</v>
      </c>
    </row>
    <row r="234" s="2" customFormat="1">
      <c r="A234" s="38"/>
      <c r="B234" s="39"/>
      <c r="C234" s="40"/>
      <c r="D234" s="222" t="s">
        <v>135</v>
      </c>
      <c r="E234" s="40"/>
      <c r="F234" s="223" t="s">
        <v>402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135</v>
      </c>
      <c r="AU234" s="17" t="s">
        <v>83</v>
      </c>
    </row>
    <row r="235" s="2" customFormat="1" ht="24.15" customHeight="1">
      <c r="A235" s="38"/>
      <c r="B235" s="39"/>
      <c r="C235" s="204" t="s">
        <v>403</v>
      </c>
      <c r="D235" s="204" t="s">
        <v>126</v>
      </c>
      <c r="E235" s="205" t="s">
        <v>404</v>
      </c>
      <c r="F235" s="206" t="s">
        <v>405</v>
      </c>
      <c r="G235" s="207" t="s">
        <v>273</v>
      </c>
      <c r="H235" s="208">
        <v>16</v>
      </c>
      <c r="I235" s="209"/>
      <c r="J235" s="210">
        <f>ROUND(I235*H235,2)</f>
        <v>0</v>
      </c>
      <c r="K235" s="206" t="s">
        <v>130</v>
      </c>
      <c r="L235" s="44"/>
      <c r="M235" s="211" t="s">
        <v>19</v>
      </c>
      <c r="N235" s="212" t="s">
        <v>44</v>
      </c>
      <c r="O235" s="84"/>
      <c r="P235" s="213">
        <f>O235*H235</f>
        <v>0</v>
      </c>
      <c r="Q235" s="213">
        <v>0.24127000000000001</v>
      </c>
      <c r="R235" s="213">
        <f>Q235*H235</f>
        <v>3.8603200000000002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131</v>
      </c>
      <c r="AT235" s="215" t="s">
        <v>126</v>
      </c>
      <c r="AU235" s="215" t="s">
        <v>83</v>
      </c>
      <c r="AY235" s="17" t="s">
        <v>123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81</v>
      </c>
      <c r="BK235" s="216">
        <f>ROUND(I235*H235,2)</f>
        <v>0</v>
      </c>
      <c r="BL235" s="17" t="s">
        <v>131</v>
      </c>
      <c r="BM235" s="215" t="s">
        <v>406</v>
      </c>
    </row>
    <row r="236" s="2" customFormat="1">
      <c r="A236" s="38"/>
      <c r="B236" s="39"/>
      <c r="C236" s="40"/>
      <c r="D236" s="217" t="s">
        <v>133</v>
      </c>
      <c r="E236" s="40"/>
      <c r="F236" s="218" t="s">
        <v>407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133</v>
      </c>
      <c r="AU236" s="17" t="s">
        <v>83</v>
      </c>
    </row>
    <row r="237" s="2" customFormat="1">
      <c r="A237" s="38"/>
      <c r="B237" s="39"/>
      <c r="C237" s="40"/>
      <c r="D237" s="222" t="s">
        <v>135</v>
      </c>
      <c r="E237" s="40"/>
      <c r="F237" s="223" t="s">
        <v>408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135</v>
      </c>
      <c r="AU237" s="17" t="s">
        <v>83</v>
      </c>
    </row>
    <row r="238" s="2" customFormat="1" ht="24.15" customHeight="1">
      <c r="A238" s="38"/>
      <c r="B238" s="39"/>
      <c r="C238" s="235" t="s">
        <v>409</v>
      </c>
      <c r="D238" s="235" t="s">
        <v>166</v>
      </c>
      <c r="E238" s="236" t="s">
        <v>410</v>
      </c>
      <c r="F238" s="237" t="s">
        <v>411</v>
      </c>
      <c r="G238" s="238" t="s">
        <v>284</v>
      </c>
      <c r="H238" s="239">
        <v>79</v>
      </c>
      <c r="I238" s="240"/>
      <c r="J238" s="241">
        <f>ROUND(I238*H238,2)</f>
        <v>0</v>
      </c>
      <c r="K238" s="237" t="s">
        <v>130</v>
      </c>
      <c r="L238" s="242"/>
      <c r="M238" s="243" t="s">
        <v>19</v>
      </c>
      <c r="N238" s="244" t="s">
        <v>44</v>
      </c>
      <c r="O238" s="84"/>
      <c r="P238" s="213">
        <f>O238*H238</f>
        <v>0</v>
      </c>
      <c r="Q238" s="213">
        <v>0.050000000000000003</v>
      </c>
      <c r="R238" s="213">
        <f>Q238*H238</f>
        <v>3.9500000000000002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170</v>
      </c>
      <c r="AT238" s="215" t="s">
        <v>166</v>
      </c>
      <c r="AU238" s="215" t="s">
        <v>83</v>
      </c>
      <c r="AY238" s="17" t="s">
        <v>123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81</v>
      </c>
      <c r="BK238" s="216">
        <f>ROUND(I238*H238,2)</f>
        <v>0</v>
      </c>
      <c r="BL238" s="17" t="s">
        <v>131</v>
      </c>
      <c r="BM238" s="215" t="s">
        <v>412</v>
      </c>
    </row>
    <row r="239" s="2" customFormat="1">
      <c r="A239" s="38"/>
      <c r="B239" s="39"/>
      <c r="C239" s="40"/>
      <c r="D239" s="217" t="s">
        <v>133</v>
      </c>
      <c r="E239" s="40"/>
      <c r="F239" s="218" t="s">
        <v>411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133</v>
      </c>
      <c r="AU239" s="17" t="s">
        <v>83</v>
      </c>
    </row>
    <row r="240" s="2" customFormat="1" ht="24.15" customHeight="1">
      <c r="A240" s="38"/>
      <c r="B240" s="39"/>
      <c r="C240" s="235" t="s">
        <v>413</v>
      </c>
      <c r="D240" s="235" t="s">
        <v>166</v>
      </c>
      <c r="E240" s="236" t="s">
        <v>414</v>
      </c>
      <c r="F240" s="237" t="s">
        <v>415</v>
      </c>
      <c r="G240" s="238" t="s">
        <v>284</v>
      </c>
      <c r="H240" s="239">
        <v>20</v>
      </c>
      <c r="I240" s="240"/>
      <c r="J240" s="241">
        <f>ROUND(I240*H240,2)</f>
        <v>0</v>
      </c>
      <c r="K240" s="237" t="s">
        <v>130</v>
      </c>
      <c r="L240" s="242"/>
      <c r="M240" s="243" t="s">
        <v>19</v>
      </c>
      <c r="N240" s="244" t="s">
        <v>44</v>
      </c>
      <c r="O240" s="84"/>
      <c r="P240" s="213">
        <f>O240*H240</f>
        <v>0</v>
      </c>
      <c r="Q240" s="213">
        <v>0.032500000000000001</v>
      </c>
      <c r="R240" s="213">
        <f>Q240*H240</f>
        <v>0.65000000000000002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170</v>
      </c>
      <c r="AT240" s="215" t="s">
        <v>166</v>
      </c>
      <c r="AU240" s="215" t="s">
        <v>83</v>
      </c>
      <c r="AY240" s="17" t="s">
        <v>123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131</v>
      </c>
      <c r="BM240" s="215" t="s">
        <v>416</v>
      </c>
    </row>
    <row r="241" s="2" customFormat="1">
      <c r="A241" s="38"/>
      <c r="B241" s="39"/>
      <c r="C241" s="40"/>
      <c r="D241" s="217" t="s">
        <v>133</v>
      </c>
      <c r="E241" s="40"/>
      <c r="F241" s="218" t="s">
        <v>415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133</v>
      </c>
      <c r="AU241" s="17" t="s">
        <v>83</v>
      </c>
    </row>
    <row r="242" s="2" customFormat="1" ht="24.15" customHeight="1">
      <c r="A242" s="38"/>
      <c r="B242" s="39"/>
      <c r="C242" s="204" t="s">
        <v>417</v>
      </c>
      <c r="D242" s="204" t="s">
        <v>126</v>
      </c>
      <c r="E242" s="205" t="s">
        <v>418</v>
      </c>
      <c r="F242" s="206" t="s">
        <v>419</v>
      </c>
      <c r="G242" s="207" t="s">
        <v>284</v>
      </c>
      <c r="H242" s="208">
        <v>1</v>
      </c>
      <c r="I242" s="209"/>
      <c r="J242" s="210">
        <f>ROUND(I242*H242,2)</f>
        <v>0</v>
      </c>
      <c r="K242" s="206" t="s">
        <v>130</v>
      </c>
      <c r="L242" s="44"/>
      <c r="M242" s="211" t="s">
        <v>19</v>
      </c>
      <c r="N242" s="212" t="s">
        <v>44</v>
      </c>
      <c r="O242" s="84"/>
      <c r="P242" s="213">
        <f>O242*H242</f>
        <v>0</v>
      </c>
      <c r="Q242" s="213">
        <v>0.42368</v>
      </c>
      <c r="R242" s="213">
        <f>Q242*H242</f>
        <v>0.42368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131</v>
      </c>
      <c r="AT242" s="215" t="s">
        <v>126</v>
      </c>
      <c r="AU242" s="215" t="s">
        <v>83</v>
      </c>
      <c r="AY242" s="17" t="s">
        <v>123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81</v>
      </c>
      <c r="BK242" s="216">
        <f>ROUND(I242*H242,2)</f>
        <v>0</v>
      </c>
      <c r="BL242" s="17" t="s">
        <v>131</v>
      </c>
      <c r="BM242" s="215" t="s">
        <v>420</v>
      </c>
    </row>
    <row r="243" s="2" customFormat="1">
      <c r="A243" s="38"/>
      <c r="B243" s="39"/>
      <c r="C243" s="40"/>
      <c r="D243" s="217" t="s">
        <v>133</v>
      </c>
      <c r="E243" s="40"/>
      <c r="F243" s="218" t="s">
        <v>419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133</v>
      </c>
      <c r="AU243" s="17" t="s">
        <v>83</v>
      </c>
    </row>
    <row r="244" s="2" customFormat="1">
      <c r="A244" s="38"/>
      <c r="B244" s="39"/>
      <c r="C244" s="40"/>
      <c r="D244" s="222" t="s">
        <v>135</v>
      </c>
      <c r="E244" s="40"/>
      <c r="F244" s="223" t="s">
        <v>421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135</v>
      </c>
      <c r="AU244" s="17" t="s">
        <v>83</v>
      </c>
    </row>
    <row r="245" s="2" customFormat="1" ht="24.15" customHeight="1">
      <c r="A245" s="38"/>
      <c r="B245" s="39"/>
      <c r="C245" s="204" t="s">
        <v>422</v>
      </c>
      <c r="D245" s="204" t="s">
        <v>126</v>
      </c>
      <c r="E245" s="205" t="s">
        <v>423</v>
      </c>
      <c r="F245" s="206" t="s">
        <v>424</v>
      </c>
      <c r="G245" s="207" t="s">
        <v>284</v>
      </c>
      <c r="H245" s="208">
        <v>5</v>
      </c>
      <c r="I245" s="209"/>
      <c r="J245" s="210">
        <f>ROUND(I245*H245,2)</f>
        <v>0</v>
      </c>
      <c r="K245" s="206" t="s">
        <v>130</v>
      </c>
      <c r="L245" s="44"/>
      <c r="M245" s="211" t="s">
        <v>19</v>
      </c>
      <c r="N245" s="212" t="s">
        <v>44</v>
      </c>
      <c r="O245" s="84"/>
      <c r="P245" s="213">
        <f>O245*H245</f>
        <v>0</v>
      </c>
      <c r="Q245" s="213">
        <v>0.42080000000000001</v>
      </c>
      <c r="R245" s="213">
        <f>Q245*H245</f>
        <v>2.1040000000000001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131</v>
      </c>
      <c r="AT245" s="215" t="s">
        <v>126</v>
      </c>
      <c r="AU245" s="215" t="s">
        <v>83</v>
      </c>
      <c r="AY245" s="17" t="s">
        <v>123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81</v>
      </c>
      <c r="BK245" s="216">
        <f>ROUND(I245*H245,2)</f>
        <v>0</v>
      </c>
      <c r="BL245" s="17" t="s">
        <v>131</v>
      </c>
      <c r="BM245" s="215" t="s">
        <v>425</v>
      </c>
    </row>
    <row r="246" s="2" customFormat="1">
      <c r="A246" s="38"/>
      <c r="B246" s="39"/>
      <c r="C246" s="40"/>
      <c r="D246" s="217" t="s">
        <v>133</v>
      </c>
      <c r="E246" s="40"/>
      <c r="F246" s="218" t="s">
        <v>424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133</v>
      </c>
      <c r="AU246" s="17" t="s">
        <v>83</v>
      </c>
    </row>
    <row r="247" s="2" customFormat="1">
      <c r="A247" s="38"/>
      <c r="B247" s="39"/>
      <c r="C247" s="40"/>
      <c r="D247" s="222" t="s">
        <v>135</v>
      </c>
      <c r="E247" s="40"/>
      <c r="F247" s="223" t="s">
        <v>426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83</v>
      </c>
    </row>
    <row r="248" s="2" customFormat="1" ht="33" customHeight="1">
      <c r="A248" s="38"/>
      <c r="B248" s="39"/>
      <c r="C248" s="204" t="s">
        <v>427</v>
      </c>
      <c r="D248" s="204" t="s">
        <v>126</v>
      </c>
      <c r="E248" s="205" t="s">
        <v>428</v>
      </c>
      <c r="F248" s="206" t="s">
        <v>429</v>
      </c>
      <c r="G248" s="207" t="s">
        <v>284</v>
      </c>
      <c r="H248" s="208">
        <v>8</v>
      </c>
      <c r="I248" s="209"/>
      <c r="J248" s="210">
        <f>ROUND(I248*H248,2)</f>
        <v>0</v>
      </c>
      <c r="K248" s="206" t="s">
        <v>130</v>
      </c>
      <c r="L248" s="44"/>
      <c r="M248" s="211" t="s">
        <v>19</v>
      </c>
      <c r="N248" s="212" t="s">
        <v>44</v>
      </c>
      <c r="O248" s="84"/>
      <c r="P248" s="213">
        <f>O248*H248</f>
        <v>0</v>
      </c>
      <c r="Q248" s="213">
        <v>0.31108000000000002</v>
      </c>
      <c r="R248" s="213">
        <f>Q248*H248</f>
        <v>2.4886400000000002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131</v>
      </c>
      <c r="AT248" s="215" t="s">
        <v>126</v>
      </c>
      <c r="AU248" s="215" t="s">
        <v>83</v>
      </c>
      <c r="AY248" s="17" t="s">
        <v>123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81</v>
      </c>
      <c r="BK248" s="216">
        <f>ROUND(I248*H248,2)</f>
        <v>0</v>
      </c>
      <c r="BL248" s="17" t="s">
        <v>131</v>
      </c>
      <c r="BM248" s="215" t="s">
        <v>430</v>
      </c>
    </row>
    <row r="249" s="2" customFormat="1">
      <c r="A249" s="38"/>
      <c r="B249" s="39"/>
      <c r="C249" s="40"/>
      <c r="D249" s="217" t="s">
        <v>133</v>
      </c>
      <c r="E249" s="40"/>
      <c r="F249" s="218" t="s">
        <v>431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133</v>
      </c>
      <c r="AU249" s="17" t="s">
        <v>83</v>
      </c>
    </row>
    <row r="250" s="2" customFormat="1">
      <c r="A250" s="38"/>
      <c r="B250" s="39"/>
      <c r="C250" s="40"/>
      <c r="D250" s="222" t="s">
        <v>135</v>
      </c>
      <c r="E250" s="40"/>
      <c r="F250" s="223" t="s">
        <v>432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135</v>
      </c>
      <c r="AU250" s="17" t="s">
        <v>83</v>
      </c>
    </row>
    <row r="251" s="2" customFormat="1" ht="24.15" customHeight="1">
      <c r="A251" s="38"/>
      <c r="B251" s="39"/>
      <c r="C251" s="204" t="s">
        <v>433</v>
      </c>
      <c r="D251" s="204" t="s">
        <v>126</v>
      </c>
      <c r="E251" s="205" t="s">
        <v>434</v>
      </c>
      <c r="F251" s="206" t="s">
        <v>435</v>
      </c>
      <c r="G251" s="207" t="s">
        <v>284</v>
      </c>
      <c r="H251" s="208">
        <v>3</v>
      </c>
      <c r="I251" s="209"/>
      <c r="J251" s="210">
        <f>ROUND(I251*H251,2)</f>
        <v>0</v>
      </c>
      <c r="K251" s="206" t="s">
        <v>19</v>
      </c>
      <c r="L251" s="44"/>
      <c r="M251" s="211" t="s">
        <v>19</v>
      </c>
      <c r="N251" s="212" t="s">
        <v>44</v>
      </c>
      <c r="O251" s="84"/>
      <c r="P251" s="213">
        <f>O251*H251</f>
        <v>0</v>
      </c>
      <c r="Q251" s="213">
        <v>0.00069999999999999999</v>
      </c>
      <c r="R251" s="213">
        <f>Q251*H251</f>
        <v>0.0020999999999999999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131</v>
      </c>
      <c r="AT251" s="215" t="s">
        <v>126</v>
      </c>
      <c r="AU251" s="215" t="s">
        <v>83</v>
      </c>
      <c r="AY251" s="17" t="s">
        <v>123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81</v>
      </c>
      <c r="BK251" s="216">
        <f>ROUND(I251*H251,2)</f>
        <v>0</v>
      </c>
      <c r="BL251" s="17" t="s">
        <v>131</v>
      </c>
      <c r="BM251" s="215" t="s">
        <v>436</v>
      </c>
    </row>
    <row r="252" s="2" customFormat="1">
      <c r="A252" s="38"/>
      <c r="B252" s="39"/>
      <c r="C252" s="40"/>
      <c r="D252" s="217" t="s">
        <v>133</v>
      </c>
      <c r="E252" s="40"/>
      <c r="F252" s="218" t="s">
        <v>437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133</v>
      </c>
      <c r="AU252" s="17" t="s">
        <v>83</v>
      </c>
    </row>
    <row r="253" s="2" customFormat="1" ht="16.5" customHeight="1">
      <c r="A253" s="38"/>
      <c r="B253" s="39"/>
      <c r="C253" s="235" t="s">
        <v>438</v>
      </c>
      <c r="D253" s="235" t="s">
        <v>166</v>
      </c>
      <c r="E253" s="236" t="s">
        <v>439</v>
      </c>
      <c r="F253" s="237" t="s">
        <v>440</v>
      </c>
      <c r="G253" s="238" t="s">
        <v>284</v>
      </c>
      <c r="H253" s="239">
        <v>3</v>
      </c>
      <c r="I253" s="240"/>
      <c r="J253" s="241">
        <f>ROUND(I253*H253,2)</f>
        <v>0</v>
      </c>
      <c r="K253" s="237" t="s">
        <v>19</v>
      </c>
      <c r="L253" s="242"/>
      <c r="M253" s="243" t="s">
        <v>19</v>
      </c>
      <c r="N253" s="244" t="s">
        <v>44</v>
      </c>
      <c r="O253" s="84"/>
      <c r="P253" s="213">
        <f>O253*H253</f>
        <v>0</v>
      </c>
      <c r="Q253" s="213">
        <v>0.0040000000000000001</v>
      </c>
      <c r="R253" s="213">
        <f>Q253*H253</f>
        <v>0.012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170</v>
      </c>
      <c r="AT253" s="215" t="s">
        <v>166</v>
      </c>
      <c r="AU253" s="215" t="s">
        <v>83</v>
      </c>
      <c r="AY253" s="17" t="s">
        <v>123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81</v>
      </c>
      <c r="BK253" s="216">
        <f>ROUND(I253*H253,2)</f>
        <v>0</v>
      </c>
      <c r="BL253" s="17" t="s">
        <v>131</v>
      </c>
      <c r="BM253" s="215" t="s">
        <v>441</v>
      </c>
    </row>
    <row r="254" s="2" customFormat="1">
      <c r="A254" s="38"/>
      <c r="B254" s="39"/>
      <c r="C254" s="40"/>
      <c r="D254" s="217" t="s">
        <v>133</v>
      </c>
      <c r="E254" s="40"/>
      <c r="F254" s="218" t="s">
        <v>440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133</v>
      </c>
      <c r="AU254" s="17" t="s">
        <v>83</v>
      </c>
    </row>
    <row r="255" s="2" customFormat="1" ht="24.15" customHeight="1">
      <c r="A255" s="38"/>
      <c r="B255" s="39"/>
      <c r="C255" s="204" t="s">
        <v>442</v>
      </c>
      <c r="D255" s="204" t="s">
        <v>126</v>
      </c>
      <c r="E255" s="205" t="s">
        <v>443</v>
      </c>
      <c r="F255" s="206" t="s">
        <v>444</v>
      </c>
      <c r="G255" s="207" t="s">
        <v>284</v>
      </c>
      <c r="H255" s="208">
        <v>3</v>
      </c>
      <c r="I255" s="209"/>
      <c r="J255" s="210">
        <f>ROUND(I255*H255,2)</f>
        <v>0</v>
      </c>
      <c r="K255" s="206" t="s">
        <v>19</v>
      </c>
      <c r="L255" s="44"/>
      <c r="M255" s="211" t="s">
        <v>19</v>
      </c>
      <c r="N255" s="212" t="s">
        <v>44</v>
      </c>
      <c r="O255" s="84"/>
      <c r="P255" s="213">
        <f>O255*H255</f>
        <v>0</v>
      </c>
      <c r="Q255" s="213">
        <v>0.11241</v>
      </c>
      <c r="R255" s="213">
        <f>Q255*H255</f>
        <v>0.33722999999999997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131</v>
      </c>
      <c r="AT255" s="215" t="s">
        <v>126</v>
      </c>
      <c r="AU255" s="215" t="s">
        <v>83</v>
      </c>
      <c r="AY255" s="17" t="s">
        <v>123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81</v>
      </c>
      <c r="BK255" s="216">
        <f>ROUND(I255*H255,2)</f>
        <v>0</v>
      </c>
      <c r="BL255" s="17" t="s">
        <v>131</v>
      </c>
      <c r="BM255" s="215" t="s">
        <v>445</v>
      </c>
    </row>
    <row r="256" s="2" customFormat="1">
      <c r="A256" s="38"/>
      <c r="B256" s="39"/>
      <c r="C256" s="40"/>
      <c r="D256" s="217" t="s">
        <v>133</v>
      </c>
      <c r="E256" s="40"/>
      <c r="F256" s="218" t="s">
        <v>446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133</v>
      </c>
      <c r="AU256" s="17" t="s">
        <v>83</v>
      </c>
    </row>
    <row r="257" s="2" customFormat="1" ht="16.5" customHeight="1">
      <c r="A257" s="38"/>
      <c r="B257" s="39"/>
      <c r="C257" s="235" t="s">
        <v>447</v>
      </c>
      <c r="D257" s="235" t="s">
        <v>166</v>
      </c>
      <c r="E257" s="236" t="s">
        <v>448</v>
      </c>
      <c r="F257" s="237" t="s">
        <v>449</v>
      </c>
      <c r="G257" s="238" t="s">
        <v>284</v>
      </c>
      <c r="H257" s="239">
        <v>3</v>
      </c>
      <c r="I257" s="240"/>
      <c r="J257" s="241">
        <f>ROUND(I257*H257,2)</f>
        <v>0</v>
      </c>
      <c r="K257" s="237" t="s">
        <v>19</v>
      </c>
      <c r="L257" s="242"/>
      <c r="M257" s="243" t="s">
        <v>19</v>
      </c>
      <c r="N257" s="244" t="s">
        <v>44</v>
      </c>
      <c r="O257" s="84"/>
      <c r="P257" s="213">
        <f>O257*H257</f>
        <v>0</v>
      </c>
      <c r="Q257" s="213">
        <v>0.0061000000000000004</v>
      </c>
      <c r="R257" s="213">
        <f>Q257*H257</f>
        <v>0.0183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170</v>
      </c>
      <c r="AT257" s="215" t="s">
        <v>166</v>
      </c>
      <c r="AU257" s="215" t="s">
        <v>83</v>
      </c>
      <c r="AY257" s="17" t="s">
        <v>123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81</v>
      </c>
      <c r="BK257" s="216">
        <f>ROUND(I257*H257,2)</f>
        <v>0</v>
      </c>
      <c r="BL257" s="17" t="s">
        <v>131</v>
      </c>
      <c r="BM257" s="215" t="s">
        <v>450</v>
      </c>
    </row>
    <row r="258" s="2" customFormat="1">
      <c r="A258" s="38"/>
      <c r="B258" s="39"/>
      <c r="C258" s="40"/>
      <c r="D258" s="217" t="s">
        <v>133</v>
      </c>
      <c r="E258" s="40"/>
      <c r="F258" s="218" t="s">
        <v>449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133</v>
      </c>
      <c r="AU258" s="17" t="s">
        <v>83</v>
      </c>
    </row>
    <row r="259" s="2" customFormat="1" ht="16.5" customHeight="1">
      <c r="A259" s="38"/>
      <c r="B259" s="39"/>
      <c r="C259" s="235" t="s">
        <v>451</v>
      </c>
      <c r="D259" s="235" t="s">
        <v>166</v>
      </c>
      <c r="E259" s="236" t="s">
        <v>452</v>
      </c>
      <c r="F259" s="237" t="s">
        <v>453</v>
      </c>
      <c r="G259" s="238" t="s">
        <v>284</v>
      </c>
      <c r="H259" s="239">
        <v>3</v>
      </c>
      <c r="I259" s="240"/>
      <c r="J259" s="241">
        <f>ROUND(I259*H259,2)</f>
        <v>0</v>
      </c>
      <c r="K259" s="237" t="s">
        <v>19</v>
      </c>
      <c r="L259" s="242"/>
      <c r="M259" s="243" t="s">
        <v>19</v>
      </c>
      <c r="N259" s="244" t="s">
        <v>44</v>
      </c>
      <c r="O259" s="84"/>
      <c r="P259" s="213">
        <f>O259*H259</f>
        <v>0</v>
      </c>
      <c r="Q259" s="213">
        <v>0.0030000000000000001</v>
      </c>
      <c r="R259" s="213">
        <f>Q259*H259</f>
        <v>0.0090000000000000011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170</v>
      </c>
      <c r="AT259" s="215" t="s">
        <v>166</v>
      </c>
      <c r="AU259" s="215" t="s">
        <v>83</v>
      </c>
      <c r="AY259" s="17" t="s">
        <v>123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81</v>
      </c>
      <c r="BK259" s="216">
        <f>ROUND(I259*H259,2)</f>
        <v>0</v>
      </c>
      <c r="BL259" s="17" t="s">
        <v>131</v>
      </c>
      <c r="BM259" s="215" t="s">
        <v>454</v>
      </c>
    </row>
    <row r="260" s="2" customFormat="1">
      <c r="A260" s="38"/>
      <c r="B260" s="39"/>
      <c r="C260" s="40"/>
      <c r="D260" s="217" t="s">
        <v>133</v>
      </c>
      <c r="E260" s="40"/>
      <c r="F260" s="218" t="s">
        <v>453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133</v>
      </c>
      <c r="AU260" s="17" t="s">
        <v>83</v>
      </c>
    </row>
    <row r="261" s="2" customFormat="1" ht="16.5" customHeight="1">
      <c r="A261" s="38"/>
      <c r="B261" s="39"/>
      <c r="C261" s="235" t="s">
        <v>455</v>
      </c>
      <c r="D261" s="235" t="s">
        <v>166</v>
      </c>
      <c r="E261" s="236" t="s">
        <v>456</v>
      </c>
      <c r="F261" s="237" t="s">
        <v>457</v>
      </c>
      <c r="G261" s="238" t="s">
        <v>284</v>
      </c>
      <c r="H261" s="239">
        <v>6</v>
      </c>
      <c r="I261" s="240"/>
      <c r="J261" s="241">
        <f>ROUND(I261*H261,2)</f>
        <v>0</v>
      </c>
      <c r="K261" s="237" t="s">
        <v>19</v>
      </c>
      <c r="L261" s="242"/>
      <c r="M261" s="243" t="s">
        <v>19</v>
      </c>
      <c r="N261" s="244" t="s">
        <v>44</v>
      </c>
      <c r="O261" s="84"/>
      <c r="P261" s="213">
        <f>O261*H261</f>
        <v>0</v>
      </c>
      <c r="Q261" s="213">
        <v>0.00035</v>
      </c>
      <c r="R261" s="213">
        <f>Q261*H261</f>
        <v>0.0020999999999999999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170</v>
      </c>
      <c r="AT261" s="215" t="s">
        <v>166</v>
      </c>
      <c r="AU261" s="215" t="s">
        <v>83</v>
      </c>
      <c r="AY261" s="17" t="s">
        <v>123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81</v>
      </c>
      <c r="BK261" s="216">
        <f>ROUND(I261*H261,2)</f>
        <v>0</v>
      </c>
      <c r="BL261" s="17" t="s">
        <v>131</v>
      </c>
      <c r="BM261" s="215" t="s">
        <v>458</v>
      </c>
    </row>
    <row r="262" s="2" customFormat="1">
      <c r="A262" s="38"/>
      <c r="B262" s="39"/>
      <c r="C262" s="40"/>
      <c r="D262" s="217" t="s">
        <v>133</v>
      </c>
      <c r="E262" s="40"/>
      <c r="F262" s="218" t="s">
        <v>457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133</v>
      </c>
      <c r="AU262" s="17" t="s">
        <v>83</v>
      </c>
    </row>
    <row r="263" s="2" customFormat="1" ht="16.5" customHeight="1">
      <c r="A263" s="38"/>
      <c r="B263" s="39"/>
      <c r="C263" s="235" t="s">
        <v>459</v>
      </c>
      <c r="D263" s="235" t="s">
        <v>166</v>
      </c>
      <c r="E263" s="236" t="s">
        <v>460</v>
      </c>
      <c r="F263" s="237" t="s">
        <v>461</v>
      </c>
      <c r="G263" s="238" t="s">
        <v>284</v>
      </c>
      <c r="H263" s="239">
        <v>3</v>
      </c>
      <c r="I263" s="240"/>
      <c r="J263" s="241">
        <f>ROUND(I263*H263,2)</f>
        <v>0</v>
      </c>
      <c r="K263" s="237" t="s">
        <v>19</v>
      </c>
      <c r="L263" s="242"/>
      <c r="M263" s="243" t="s">
        <v>19</v>
      </c>
      <c r="N263" s="244" t="s">
        <v>44</v>
      </c>
      <c r="O263" s="84"/>
      <c r="P263" s="213">
        <f>O263*H263</f>
        <v>0</v>
      </c>
      <c r="Q263" s="213">
        <v>0.00010000000000000001</v>
      </c>
      <c r="R263" s="213">
        <f>Q263*H263</f>
        <v>0.00030000000000000003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170</v>
      </c>
      <c r="AT263" s="215" t="s">
        <v>166</v>
      </c>
      <c r="AU263" s="215" t="s">
        <v>83</v>
      </c>
      <c r="AY263" s="17" t="s">
        <v>123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131</v>
      </c>
      <c r="BM263" s="215" t="s">
        <v>462</v>
      </c>
    </row>
    <row r="264" s="2" customFormat="1">
      <c r="A264" s="38"/>
      <c r="B264" s="39"/>
      <c r="C264" s="40"/>
      <c r="D264" s="217" t="s">
        <v>133</v>
      </c>
      <c r="E264" s="40"/>
      <c r="F264" s="218" t="s">
        <v>461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133</v>
      </c>
      <c r="AU264" s="17" t="s">
        <v>83</v>
      </c>
    </row>
    <row r="265" s="2" customFormat="1" ht="24.15" customHeight="1">
      <c r="A265" s="38"/>
      <c r="B265" s="39"/>
      <c r="C265" s="204" t="s">
        <v>463</v>
      </c>
      <c r="D265" s="204" t="s">
        <v>126</v>
      </c>
      <c r="E265" s="205" t="s">
        <v>464</v>
      </c>
      <c r="F265" s="206" t="s">
        <v>465</v>
      </c>
      <c r="G265" s="207" t="s">
        <v>273</v>
      </c>
      <c r="H265" s="208">
        <v>71</v>
      </c>
      <c r="I265" s="209"/>
      <c r="J265" s="210">
        <f>ROUND(I265*H265,2)</f>
        <v>0</v>
      </c>
      <c r="K265" s="206" t="s">
        <v>130</v>
      </c>
      <c r="L265" s="44"/>
      <c r="M265" s="211" t="s">
        <v>19</v>
      </c>
      <c r="N265" s="212" t="s">
        <v>44</v>
      </c>
      <c r="O265" s="84"/>
      <c r="P265" s="213">
        <f>O265*H265</f>
        <v>0</v>
      </c>
      <c r="Q265" s="213">
        <v>0.00020000000000000001</v>
      </c>
      <c r="R265" s="213">
        <f>Q265*H265</f>
        <v>0.014200000000000001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131</v>
      </c>
      <c r="AT265" s="215" t="s">
        <v>126</v>
      </c>
      <c r="AU265" s="215" t="s">
        <v>83</v>
      </c>
      <c r="AY265" s="17" t="s">
        <v>123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81</v>
      </c>
      <c r="BK265" s="216">
        <f>ROUND(I265*H265,2)</f>
        <v>0</v>
      </c>
      <c r="BL265" s="17" t="s">
        <v>131</v>
      </c>
      <c r="BM265" s="215" t="s">
        <v>466</v>
      </c>
    </row>
    <row r="266" s="2" customFormat="1">
      <c r="A266" s="38"/>
      <c r="B266" s="39"/>
      <c r="C266" s="40"/>
      <c r="D266" s="217" t="s">
        <v>133</v>
      </c>
      <c r="E266" s="40"/>
      <c r="F266" s="218" t="s">
        <v>467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133</v>
      </c>
      <c r="AU266" s="17" t="s">
        <v>83</v>
      </c>
    </row>
    <row r="267" s="2" customFormat="1">
      <c r="A267" s="38"/>
      <c r="B267" s="39"/>
      <c r="C267" s="40"/>
      <c r="D267" s="222" t="s">
        <v>135</v>
      </c>
      <c r="E267" s="40"/>
      <c r="F267" s="223" t="s">
        <v>468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135</v>
      </c>
      <c r="AU267" s="17" t="s">
        <v>83</v>
      </c>
    </row>
    <row r="268" s="2" customFormat="1" ht="16.5" customHeight="1">
      <c r="A268" s="38"/>
      <c r="B268" s="39"/>
      <c r="C268" s="204" t="s">
        <v>469</v>
      </c>
      <c r="D268" s="204" t="s">
        <v>126</v>
      </c>
      <c r="E268" s="205" t="s">
        <v>470</v>
      </c>
      <c r="F268" s="206" t="s">
        <v>471</v>
      </c>
      <c r="G268" s="207" t="s">
        <v>273</v>
      </c>
      <c r="H268" s="208">
        <v>71</v>
      </c>
      <c r="I268" s="209"/>
      <c r="J268" s="210">
        <f>ROUND(I268*H268,2)</f>
        <v>0</v>
      </c>
      <c r="K268" s="206" t="s">
        <v>130</v>
      </c>
      <c r="L268" s="44"/>
      <c r="M268" s="211" t="s">
        <v>19</v>
      </c>
      <c r="N268" s="212" t="s">
        <v>44</v>
      </c>
      <c r="O268" s="84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131</v>
      </c>
      <c r="AT268" s="215" t="s">
        <v>126</v>
      </c>
      <c r="AU268" s="215" t="s">
        <v>83</v>
      </c>
      <c r="AY268" s="17" t="s">
        <v>123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81</v>
      </c>
      <c r="BK268" s="216">
        <f>ROUND(I268*H268,2)</f>
        <v>0</v>
      </c>
      <c r="BL268" s="17" t="s">
        <v>131</v>
      </c>
      <c r="BM268" s="215" t="s">
        <v>472</v>
      </c>
    </row>
    <row r="269" s="2" customFormat="1">
      <c r="A269" s="38"/>
      <c r="B269" s="39"/>
      <c r="C269" s="40"/>
      <c r="D269" s="217" t="s">
        <v>133</v>
      </c>
      <c r="E269" s="40"/>
      <c r="F269" s="218" t="s">
        <v>473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133</v>
      </c>
      <c r="AU269" s="17" t="s">
        <v>83</v>
      </c>
    </row>
    <row r="270" s="2" customFormat="1">
      <c r="A270" s="38"/>
      <c r="B270" s="39"/>
      <c r="C270" s="40"/>
      <c r="D270" s="222" t="s">
        <v>135</v>
      </c>
      <c r="E270" s="40"/>
      <c r="F270" s="223" t="s">
        <v>474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135</v>
      </c>
      <c r="AU270" s="17" t="s">
        <v>83</v>
      </c>
    </row>
    <row r="271" s="2" customFormat="1" ht="33" customHeight="1">
      <c r="A271" s="38"/>
      <c r="B271" s="39"/>
      <c r="C271" s="204" t="s">
        <v>475</v>
      </c>
      <c r="D271" s="204" t="s">
        <v>126</v>
      </c>
      <c r="E271" s="205" t="s">
        <v>476</v>
      </c>
      <c r="F271" s="206" t="s">
        <v>477</v>
      </c>
      <c r="G271" s="207" t="s">
        <v>273</v>
      </c>
      <c r="H271" s="208">
        <v>496</v>
      </c>
      <c r="I271" s="209"/>
      <c r="J271" s="210">
        <f>ROUND(I271*H271,2)</f>
        <v>0</v>
      </c>
      <c r="K271" s="206" t="s">
        <v>130</v>
      </c>
      <c r="L271" s="44"/>
      <c r="M271" s="211" t="s">
        <v>19</v>
      </c>
      <c r="N271" s="212" t="s">
        <v>44</v>
      </c>
      <c r="O271" s="84"/>
      <c r="P271" s="213">
        <f>O271*H271</f>
        <v>0</v>
      </c>
      <c r="Q271" s="213">
        <v>0.15540000000000001</v>
      </c>
      <c r="R271" s="213">
        <f>Q271*H271</f>
        <v>77.078400000000002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131</v>
      </c>
      <c r="AT271" s="215" t="s">
        <v>126</v>
      </c>
      <c r="AU271" s="215" t="s">
        <v>83</v>
      </c>
      <c r="AY271" s="17" t="s">
        <v>123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81</v>
      </c>
      <c r="BK271" s="216">
        <f>ROUND(I271*H271,2)</f>
        <v>0</v>
      </c>
      <c r="BL271" s="17" t="s">
        <v>131</v>
      </c>
      <c r="BM271" s="215" t="s">
        <v>478</v>
      </c>
    </row>
    <row r="272" s="2" customFormat="1">
      <c r="A272" s="38"/>
      <c r="B272" s="39"/>
      <c r="C272" s="40"/>
      <c r="D272" s="217" t="s">
        <v>133</v>
      </c>
      <c r="E272" s="40"/>
      <c r="F272" s="218" t="s">
        <v>479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133</v>
      </c>
      <c r="AU272" s="17" t="s">
        <v>83</v>
      </c>
    </row>
    <row r="273" s="2" customFormat="1">
      <c r="A273" s="38"/>
      <c r="B273" s="39"/>
      <c r="C273" s="40"/>
      <c r="D273" s="222" t="s">
        <v>135</v>
      </c>
      <c r="E273" s="40"/>
      <c r="F273" s="223" t="s">
        <v>480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135</v>
      </c>
      <c r="AU273" s="17" t="s">
        <v>83</v>
      </c>
    </row>
    <row r="274" s="13" customFormat="1">
      <c r="A274" s="13"/>
      <c r="B274" s="224"/>
      <c r="C274" s="225"/>
      <c r="D274" s="217" t="s">
        <v>137</v>
      </c>
      <c r="E274" s="226" t="s">
        <v>19</v>
      </c>
      <c r="F274" s="227" t="s">
        <v>481</v>
      </c>
      <c r="G274" s="225"/>
      <c r="H274" s="228">
        <v>496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137</v>
      </c>
      <c r="AU274" s="234" t="s">
        <v>83</v>
      </c>
      <c r="AV274" s="13" t="s">
        <v>83</v>
      </c>
      <c r="AW274" s="13" t="s">
        <v>35</v>
      </c>
      <c r="AX274" s="13" t="s">
        <v>81</v>
      </c>
      <c r="AY274" s="234" t="s">
        <v>123</v>
      </c>
    </row>
    <row r="275" s="2" customFormat="1" ht="16.5" customHeight="1">
      <c r="A275" s="38"/>
      <c r="B275" s="39"/>
      <c r="C275" s="235" t="s">
        <v>482</v>
      </c>
      <c r="D275" s="235" t="s">
        <v>166</v>
      </c>
      <c r="E275" s="236" t="s">
        <v>483</v>
      </c>
      <c r="F275" s="237" t="s">
        <v>484</v>
      </c>
      <c r="G275" s="238" t="s">
        <v>273</v>
      </c>
      <c r="H275" s="239">
        <v>252</v>
      </c>
      <c r="I275" s="240"/>
      <c r="J275" s="241">
        <f>ROUND(I275*H275,2)</f>
        <v>0</v>
      </c>
      <c r="K275" s="237" t="s">
        <v>130</v>
      </c>
      <c r="L275" s="242"/>
      <c r="M275" s="243" t="s">
        <v>19</v>
      </c>
      <c r="N275" s="244" t="s">
        <v>44</v>
      </c>
      <c r="O275" s="84"/>
      <c r="P275" s="213">
        <f>O275*H275</f>
        <v>0</v>
      </c>
      <c r="Q275" s="213">
        <v>0.040000000000000001</v>
      </c>
      <c r="R275" s="213">
        <f>Q275*H275</f>
        <v>10.08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170</v>
      </c>
      <c r="AT275" s="215" t="s">
        <v>166</v>
      </c>
      <c r="AU275" s="215" t="s">
        <v>83</v>
      </c>
      <c r="AY275" s="17" t="s">
        <v>123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81</v>
      </c>
      <c r="BK275" s="216">
        <f>ROUND(I275*H275,2)</f>
        <v>0</v>
      </c>
      <c r="BL275" s="17" t="s">
        <v>131</v>
      </c>
      <c r="BM275" s="215" t="s">
        <v>485</v>
      </c>
    </row>
    <row r="276" s="2" customFormat="1">
      <c r="A276" s="38"/>
      <c r="B276" s="39"/>
      <c r="C276" s="40"/>
      <c r="D276" s="217" t="s">
        <v>133</v>
      </c>
      <c r="E276" s="40"/>
      <c r="F276" s="218" t="s">
        <v>484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133</v>
      </c>
      <c r="AU276" s="17" t="s">
        <v>83</v>
      </c>
    </row>
    <row r="277" s="2" customFormat="1" ht="21.75" customHeight="1">
      <c r="A277" s="38"/>
      <c r="B277" s="39"/>
      <c r="C277" s="235" t="s">
        <v>8</v>
      </c>
      <c r="D277" s="235" t="s">
        <v>166</v>
      </c>
      <c r="E277" s="236" t="s">
        <v>486</v>
      </c>
      <c r="F277" s="237" t="s">
        <v>487</v>
      </c>
      <c r="G277" s="238" t="s">
        <v>273</v>
      </c>
      <c r="H277" s="239">
        <v>210</v>
      </c>
      <c r="I277" s="240"/>
      <c r="J277" s="241">
        <f>ROUND(I277*H277,2)</f>
        <v>0</v>
      </c>
      <c r="K277" s="237" t="s">
        <v>130</v>
      </c>
      <c r="L277" s="242"/>
      <c r="M277" s="243" t="s">
        <v>19</v>
      </c>
      <c r="N277" s="244" t="s">
        <v>44</v>
      </c>
      <c r="O277" s="84"/>
      <c r="P277" s="213">
        <f>O277*H277</f>
        <v>0</v>
      </c>
      <c r="Q277" s="213">
        <v>0.048399999999999999</v>
      </c>
      <c r="R277" s="213">
        <f>Q277*H277</f>
        <v>10.164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170</v>
      </c>
      <c r="AT277" s="215" t="s">
        <v>166</v>
      </c>
      <c r="AU277" s="215" t="s">
        <v>83</v>
      </c>
      <c r="AY277" s="17" t="s">
        <v>123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81</v>
      </c>
      <c r="BK277" s="216">
        <f>ROUND(I277*H277,2)</f>
        <v>0</v>
      </c>
      <c r="BL277" s="17" t="s">
        <v>131</v>
      </c>
      <c r="BM277" s="215" t="s">
        <v>488</v>
      </c>
    </row>
    <row r="278" s="2" customFormat="1">
      <c r="A278" s="38"/>
      <c r="B278" s="39"/>
      <c r="C278" s="40"/>
      <c r="D278" s="217" t="s">
        <v>133</v>
      </c>
      <c r="E278" s="40"/>
      <c r="F278" s="218" t="s">
        <v>487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133</v>
      </c>
      <c r="AU278" s="17" t="s">
        <v>83</v>
      </c>
    </row>
    <row r="279" s="2" customFormat="1" ht="24.15" customHeight="1">
      <c r="A279" s="38"/>
      <c r="B279" s="39"/>
      <c r="C279" s="235" t="s">
        <v>489</v>
      </c>
      <c r="D279" s="235" t="s">
        <v>166</v>
      </c>
      <c r="E279" s="236" t="s">
        <v>490</v>
      </c>
      <c r="F279" s="237" t="s">
        <v>491</v>
      </c>
      <c r="G279" s="238" t="s">
        <v>273</v>
      </c>
      <c r="H279" s="239">
        <v>34</v>
      </c>
      <c r="I279" s="240"/>
      <c r="J279" s="241">
        <f>ROUND(I279*H279,2)</f>
        <v>0</v>
      </c>
      <c r="K279" s="237" t="s">
        <v>130</v>
      </c>
      <c r="L279" s="242"/>
      <c r="M279" s="243" t="s">
        <v>19</v>
      </c>
      <c r="N279" s="244" t="s">
        <v>44</v>
      </c>
      <c r="O279" s="84"/>
      <c r="P279" s="213">
        <f>O279*H279</f>
        <v>0</v>
      </c>
      <c r="Q279" s="213">
        <v>0.065670000000000006</v>
      </c>
      <c r="R279" s="213">
        <f>Q279*H279</f>
        <v>2.23278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170</v>
      </c>
      <c r="AT279" s="215" t="s">
        <v>166</v>
      </c>
      <c r="AU279" s="215" t="s">
        <v>83</v>
      </c>
      <c r="AY279" s="17" t="s">
        <v>123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81</v>
      </c>
      <c r="BK279" s="216">
        <f>ROUND(I279*H279,2)</f>
        <v>0</v>
      </c>
      <c r="BL279" s="17" t="s">
        <v>131</v>
      </c>
      <c r="BM279" s="215" t="s">
        <v>492</v>
      </c>
    </row>
    <row r="280" s="2" customFormat="1">
      <c r="A280" s="38"/>
      <c r="B280" s="39"/>
      <c r="C280" s="40"/>
      <c r="D280" s="217" t="s">
        <v>133</v>
      </c>
      <c r="E280" s="40"/>
      <c r="F280" s="218" t="s">
        <v>491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133</v>
      </c>
      <c r="AU280" s="17" t="s">
        <v>83</v>
      </c>
    </row>
    <row r="281" s="2" customFormat="1" ht="33" customHeight="1">
      <c r="A281" s="38"/>
      <c r="B281" s="39"/>
      <c r="C281" s="204" t="s">
        <v>493</v>
      </c>
      <c r="D281" s="204" t="s">
        <v>126</v>
      </c>
      <c r="E281" s="205" t="s">
        <v>494</v>
      </c>
      <c r="F281" s="206" t="s">
        <v>495</v>
      </c>
      <c r="G281" s="207" t="s">
        <v>273</v>
      </c>
      <c r="H281" s="208">
        <v>95.5</v>
      </c>
      <c r="I281" s="209"/>
      <c r="J281" s="210">
        <f>ROUND(I281*H281,2)</f>
        <v>0</v>
      </c>
      <c r="K281" s="206" t="s">
        <v>130</v>
      </c>
      <c r="L281" s="44"/>
      <c r="M281" s="211" t="s">
        <v>19</v>
      </c>
      <c r="N281" s="212" t="s">
        <v>44</v>
      </c>
      <c r="O281" s="84"/>
      <c r="P281" s="213">
        <f>O281*H281</f>
        <v>0</v>
      </c>
      <c r="Q281" s="213">
        <v>0.1295</v>
      </c>
      <c r="R281" s="213">
        <f>Q281*H281</f>
        <v>12.36725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131</v>
      </c>
      <c r="AT281" s="215" t="s">
        <v>126</v>
      </c>
      <c r="AU281" s="215" t="s">
        <v>83</v>
      </c>
      <c r="AY281" s="17" t="s">
        <v>123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81</v>
      </c>
      <c r="BK281" s="216">
        <f>ROUND(I281*H281,2)</f>
        <v>0</v>
      </c>
      <c r="BL281" s="17" t="s">
        <v>131</v>
      </c>
      <c r="BM281" s="215" t="s">
        <v>496</v>
      </c>
    </row>
    <row r="282" s="2" customFormat="1">
      <c r="A282" s="38"/>
      <c r="B282" s="39"/>
      <c r="C282" s="40"/>
      <c r="D282" s="217" t="s">
        <v>133</v>
      </c>
      <c r="E282" s="40"/>
      <c r="F282" s="218" t="s">
        <v>497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133</v>
      </c>
      <c r="AU282" s="17" t="s">
        <v>83</v>
      </c>
    </row>
    <row r="283" s="2" customFormat="1">
      <c r="A283" s="38"/>
      <c r="B283" s="39"/>
      <c r="C283" s="40"/>
      <c r="D283" s="222" t="s">
        <v>135</v>
      </c>
      <c r="E283" s="40"/>
      <c r="F283" s="223" t="s">
        <v>498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135</v>
      </c>
      <c r="AU283" s="17" t="s">
        <v>83</v>
      </c>
    </row>
    <row r="284" s="2" customFormat="1" ht="16.5" customHeight="1">
      <c r="A284" s="38"/>
      <c r="B284" s="39"/>
      <c r="C284" s="235" t="s">
        <v>7</v>
      </c>
      <c r="D284" s="235" t="s">
        <v>166</v>
      </c>
      <c r="E284" s="236" t="s">
        <v>499</v>
      </c>
      <c r="F284" s="237" t="s">
        <v>500</v>
      </c>
      <c r="G284" s="238" t="s">
        <v>273</v>
      </c>
      <c r="H284" s="239">
        <v>95.5</v>
      </c>
      <c r="I284" s="240"/>
      <c r="J284" s="241">
        <f>ROUND(I284*H284,2)</f>
        <v>0</v>
      </c>
      <c r="K284" s="237" t="s">
        <v>130</v>
      </c>
      <c r="L284" s="242"/>
      <c r="M284" s="243" t="s">
        <v>19</v>
      </c>
      <c r="N284" s="244" t="s">
        <v>44</v>
      </c>
      <c r="O284" s="84"/>
      <c r="P284" s="213">
        <f>O284*H284</f>
        <v>0</v>
      </c>
      <c r="Q284" s="213">
        <v>0.0258</v>
      </c>
      <c r="R284" s="213">
        <f>Q284*H284</f>
        <v>2.4639000000000002</v>
      </c>
      <c r="S284" s="213">
        <v>0</v>
      </c>
      <c r="T284" s="21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170</v>
      </c>
      <c r="AT284" s="215" t="s">
        <v>166</v>
      </c>
      <c r="AU284" s="215" t="s">
        <v>83</v>
      </c>
      <c r="AY284" s="17" t="s">
        <v>123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81</v>
      </c>
      <c r="BK284" s="216">
        <f>ROUND(I284*H284,2)</f>
        <v>0</v>
      </c>
      <c r="BL284" s="17" t="s">
        <v>131</v>
      </c>
      <c r="BM284" s="215" t="s">
        <v>501</v>
      </c>
    </row>
    <row r="285" s="2" customFormat="1">
      <c r="A285" s="38"/>
      <c r="B285" s="39"/>
      <c r="C285" s="40"/>
      <c r="D285" s="217" t="s">
        <v>133</v>
      </c>
      <c r="E285" s="40"/>
      <c r="F285" s="218" t="s">
        <v>500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133</v>
      </c>
      <c r="AU285" s="17" t="s">
        <v>83</v>
      </c>
    </row>
    <row r="286" s="2" customFormat="1" ht="24.15" customHeight="1">
      <c r="A286" s="38"/>
      <c r="B286" s="39"/>
      <c r="C286" s="204" t="s">
        <v>502</v>
      </c>
      <c r="D286" s="204" t="s">
        <v>126</v>
      </c>
      <c r="E286" s="205" t="s">
        <v>503</v>
      </c>
      <c r="F286" s="206" t="s">
        <v>504</v>
      </c>
      <c r="G286" s="207" t="s">
        <v>273</v>
      </c>
      <c r="H286" s="208">
        <v>184.59999999999999</v>
      </c>
      <c r="I286" s="209"/>
      <c r="J286" s="210">
        <f>ROUND(I286*H286,2)</f>
        <v>0</v>
      </c>
      <c r="K286" s="206" t="s">
        <v>130</v>
      </c>
      <c r="L286" s="44"/>
      <c r="M286" s="211" t="s">
        <v>19</v>
      </c>
      <c r="N286" s="212" t="s">
        <v>44</v>
      </c>
      <c r="O286" s="84"/>
      <c r="P286" s="213">
        <f>O286*H286</f>
        <v>0</v>
      </c>
      <c r="Q286" s="213">
        <v>0.10095</v>
      </c>
      <c r="R286" s="213">
        <f>Q286*H286</f>
        <v>18.635369999999998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131</v>
      </c>
      <c r="AT286" s="215" t="s">
        <v>126</v>
      </c>
      <c r="AU286" s="215" t="s">
        <v>83</v>
      </c>
      <c r="AY286" s="17" t="s">
        <v>123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81</v>
      </c>
      <c r="BK286" s="216">
        <f>ROUND(I286*H286,2)</f>
        <v>0</v>
      </c>
      <c r="BL286" s="17" t="s">
        <v>131</v>
      </c>
      <c r="BM286" s="215" t="s">
        <v>505</v>
      </c>
    </row>
    <row r="287" s="2" customFormat="1">
      <c r="A287" s="38"/>
      <c r="B287" s="39"/>
      <c r="C287" s="40"/>
      <c r="D287" s="217" t="s">
        <v>133</v>
      </c>
      <c r="E287" s="40"/>
      <c r="F287" s="218" t="s">
        <v>506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133</v>
      </c>
      <c r="AU287" s="17" t="s">
        <v>83</v>
      </c>
    </row>
    <row r="288" s="2" customFormat="1">
      <c r="A288" s="38"/>
      <c r="B288" s="39"/>
      <c r="C288" s="40"/>
      <c r="D288" s="222" t="s">
        <v>135</v>
      </c>
      <c r="E288" s="40"/>
      <c r="F288" s="223" t="s">
        <v>507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135</v>
      </c>
      <c r="AU288" s="17" t="s">
        <v>83</v>
      </c>
    </row>
    <row r="289" s="2" customFormat="1" ht="16.5" customHeight="1">
      <c r="A289" s="38"/>
      <c r="B289" s="39"/>
      <c r="C289" s="235" t="s">
        <v>508</v>
      </c>
      <c r="D289" s="235" t="s">
        <v>166</v>
      </c>
      <c r="E289" s="236" t="s">
        <v>509</v>
      </c>
      <c r="F289" s="237" t="s">
        <v>510</v>
      </c>
      <c r="G289" s="238" t="s">
        <v>273</v>
      </c>
      <c r="H289" s="239">
        <v>184.59999999999999</v>
      </c>
      <c r="I289" s="240"/>
      <c r="J289" s="241">
        <f>ROUND(I289*H289,2)</f>
        <v>0</v>
      </c>
      <c r="K289" s="237" t="s">
        <v>130</v>
      </c>
      <c r="L289" s="242"/>
      <c r="M289" s="243" t="s">
        <v>19</v>
      </c>
      <c r="N289" s="244" t="s">
        <v>44</v>
      </c>
      <c r="O289" s="84"/>
      <c r="P289" s="213">
        <f>O289*H289</f>
        <v>0</v>
      </c>
      <c r="Q289" s="213">
        <v>0.028000000000000001</v>
      </c>
      <c r="R289" s="213">
        <f>Q289*H289</f>
        <v>5.1688000000000001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170</v>
      </c>
      <c r="AT289" s="215" t="s">
        <v>166</v>
      </c>
      <c r="AU289" s="215" t="s">
        <v>83</v>
      </c>
      <c r="AY289" s="17" t="s">
        <v>123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81</v>
      </c>
      <c r="BK289" s="216">
        <f>ROUND(I289*H289,2)</f>
        <v>0</v>
      </c>
      <c r="BL289" s="17" t="s">
        <v>131</v>
      </c>
      <c r="BM289" s="215" t="s">
        <v>511</v>
      </c>
    </row>
    <row r="290" s="2" customFormat="1">
      <c r="A290" s="38"/>
      <c r="B290" s="39"/>
      <c r="C290" s="40"/>
      <c r="D290" s="217" t="s">
        <v>133</v>
      </c>
      <c r="E290" s="40"/>
      <c r="F290" s="218" t="s">
        <v>510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133</v>
      </c>
      <c r="AU290" s="17" t="s">
        <v>83</v>
      </c>
    </row>
    <row r="291" s="2" customFormat="1" ht="24.15" customHeight="1">
      <c r="A291" s="38"/>
      <c r="B291" s="39"/>
      <c r="C291" s="204" t="s">
        <v>512</v>
      </c>
      <c r="D291" s="204" t="s">
        <v>126</v>
      </c>
      <c r="E291" s="205" t="s">
        <v>513</v>
      </c>
      <c r="F291" s="206" t="s">
        <v>514</v>
      </c>
      <c r="G291" s="207" t="s">
        <v>273</v>
      </c>
      <c r="H291" s="208">
        <v>44</v>
      </c>
      <c r="I291" s="209"/>
      <c r="J291" s="210">
        <f>ROUND(I291*H291,2)</f>
        <v>0</v>
      </c>
      <c r="K291" s="206" t="s">
        <v>130</v>
      </c>
      <c r="L291" s="44"/>
      <c r="M291" s="211" t="s">
        <v>19</v>
      </c>
      <c r="N291" s="212" t="s">
        <v>44</v>
      </c>
      <c r="O291" s="84"/>
      <c r="P291" s="213">
        <f>O291*H291</f>
        <v>0</v>
      </c>
      <c r="Q291" s="213">
        <v>0.00017000000000000001</v>
      </c>
      <c r="R291" s="213">
        <f>Q291*H291</f>
        <v>0.0074800000000000005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131</v>
      </c>
      <c r="AT291" s="215" t="s">
        <v>126</v>
      </c>
      <c r="AU291" s="215" t="s">
        <v>83</v>
      </c>
      <c r="AY291" s="17" t="s">
        <v>123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81</v>
      </c>
      <c r="BK291" s="216">
        <f>ROUND(I291*H291,2)</f>
        <v>0</v>
      </c>
      <c r="BL291" s="17" t="s">
        <v>131</v>
      </c>
      <c r="BM291" s="215" t="s">
        <v>515</v>
      </c>
    </row>
    <row r="292" s="2" customFormat="1">
      <c r="A292" s="38"/>
      <c r="B292" s="39"/>
      <c r="C292" s="40"/>
      <c r="D292" s="217" t="s">
        <v>133</v>
      </c>
      <c r="E292" s="40"/>
      <c r="F292" s="218" t="s">
        <v>516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133</v>
      </c>
      <c r="AU292" s="17" t="s">
        <v>83</v>
      </c>
    </row>
    <row r="293" s="2" customFormat="1">
      <c r="A293" s="38"/>
      <c r="B293" s="39"/>
      <c r="C293" s="40"/>
      <c r="D293" s="222" t="s">
        <v>135</v>
      </c>
      <c r="E293" s="40"/>
      <c r="F293" s="223" t="s">
        <v>517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135</v>
      </c>
      <c r="AU293" s="17" t="s">
        <v>83</v>
      </c>
    </row>
    <row r="294" s="2" customFormat="1" ht="37.8" customHeight="1">
      <c r="A294" s="38"/>
      <c r="B294" s="39"/>
      <c r="C294" s="204" t="s">
        <v>518</v>
      </c>
      <c r="D294" s="204" t="s">
        <v>126</v>
      </c>
      <c r="E294" s="205" t="s">
        <v>519</v>
      </c>
      <c r="F294" s="206" t="s">
        <v>520</v>
      </c>
      <c r="G294" s="207" t="s">
        <v>273</v>
      </c>
      <c r="H294" s="208">
        <v>21</v>
      </c>
      <c r="I294" s="209"/>
      <c r="J294" s="210">
        <f>ROUND(I294*H294,2)</f>
        <v>0</v>
      </c>
      <c r="K294" s="206" t="s">
        <v>19</v>
      </c>
      <c r="L294" s="44"/>
      <c r="M294" s="211" t="s">
        <v>19</v>
      </c>
      <c r="N294" s="212" t="s">
        <v>44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131</v>
      </c>
      <c r="AT294" s="215" t="s">
        <v>126</v>
      </c>
      <c r="AU294" s="215" t="s">
        <v>83</v>
      </c>
      <c r="AY294" s="17" t="s">
        <v>123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81</v>
      </c>
      <c r="BK294" s="216">
        <f>ROUND(I294*H294,2)</f>
        <v>0</v>
      </c>
      <c r="BL294" s="17" t="s">
        <v>131</v>
      </c>
      <c r="BM294" s="215" t="s">
        <v>521</v>
      </c>
    </row>
    <row r="295" s="2" customFormat="1">
      <c r="A295" s="38"/>
      <c r="B295" s="39"/>
      <c r="C295" s="40"/>
      <c r="D295" s="217" t="s">
        <v>133</v>
      </c>
      <c r="E295" s="40"/>
      <c r="F295" s="218" t="s">
        <v>520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133</v>
      </c>
      <c r="AU295" s="17" t="s">
        <v>83</v>
      </c>
    </row>
    <row r="296" s="12" customFormat="1" ht="22.8" customHeight="1">
      <c r="A296" s="12"/>
      <c r="B296" s="188"/>
      <c r="C296" s="189"/>
      <c r="D296" s="190" t="s">
        <v>72</v>
      </c>
      <c r="E296" s="202" t="s">
        <v>522</v>
      </c>
      <c r="F296" s="202" t="s">
        <v>523</v>
      </c>
      <c r="G296" s="189"/>
      <c r="H296" s="189"/>
      <c r="I296" s="192"/>
      <c r="J296" s="203">
        <f>BK296</f>
        <v>0</v>
      </c>
      <c r="K296" s="189"/>
      <c r="L296" s="194"/>
      <c r="M296" s="195"/>
      <c r="N296" s="196"/>
      <c r="O296" s="196"/>
      <c r="P296" s="197">
        <f>SUM(P297:P332)</f>
        <v>0</v>
      </c>
      <c r="Q296" s="196"/>
      <c r="R296" s="197">
        <f>SUM(R297:R332)</f>
        <v>0</v>
      </c>
      <c r="S296" s="196"/>
      <c r="T296" s="198">
        <f>SUM(T297:T332)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9" t="s">
        <v>81</v>
      </c>
      <c r="AT296" s="200" t="s">
        <v>72</v>
      </c>
      <c r="AU296" s="200" t="s">
        <v>81</v>
      </c>
      <c r="AY296" s="199" t="s">
        <v>123</v>
      </c>
      <c r="BK296" s="201">
        <f>SUM(BK297:BK332)</f>
        <v>0</v>
      </c>
    </row>
    <row r="297" s="2" customFormat="1" ht="24.15" customHeight="1">
      <c r="A297" s="38"/>
      <c r="B297" s="39"/>
      <c r="C297" s="204" t="s">
        <v>524</v>
      </c>
      <c r="D297" s="204" t="s">
        <v>126</v>
      </c>
      <c r="E297" s="205" t="s">
        <v>525</v>
      </c>
      <c r="F297" s="206" t="s">
        <v>526</v>
      </c>
      <c r="G297" s="207" t="s">
        <v>169</v>
      </c>
      <c r="H297" s="208">
        <v>2716.2779999999998</v>
      </c>
      <c r="I297" s="209"/>
      <c r="J297" s="210">
        <f>ROUND(I297*H297,2)</f>
        <v>0</v>
      </c>
      <c r="K297" s="206" t="s">
        <v>130</v>
      </c>
      <c r="L297" s="44"/>
      <c r="M297" s="211" t="s">
        <v>19</v>
      </c>
      <c r="N297" s="212" t="s">
        <v>44</v>
      </c>
      <c r="O297" s="84"/>
      <c r="P297" s="213">
        <f>O297*H297</f>
        <v>0</v>
      </c>
      <c r="Q297" s="213">
        <v>0</v>
      </c>
      <c r="R297" s="213">
        <f>Q297*H297</f>
        <v>0</v>
      </c>
      <c r="S297" s="213">
        <v>0</v>
      </c>
      <c r="T297" s="21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5" t="s">
        <v>131</v>
      </c>
      <c r="AT297" s="215" t="s">
        <v>126</v>
      </c>
      <c r="AU297" s="215" t="s">
        <v>83</v>
      </c>
      <c r="AY297" s="17" t="s">
        <v>123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81</v>
      </c>
      <c r="BK297" s="216">
        <f>ROUND(I297*H297,2)</f>
        <v>0</v>
      </c>
      <c r="BL297" s="17" t="s">
        <v>131</v>
      </c>
      <c r="BM297" s="215" t="s">
        <v>527</v>
      </c>
    </row>
    <row r="298" s="2" customFormat="1">
      <c r="A298" s="38"/>
      <c r="B298" s="39"/>
      <c r="C298" s="40"/>
      <c r="D298" s="217" t="s">
        <v>133</v>
      </c>
      <c r="E298" s="40"/>
      <c r="F298" s="218" t="s">
        <v>528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133</v>
      </c>
      <c r="AU298" s="17" t="s">
        <v>83</v>
      </c>
    </row>
    <row r="299" s="2" customFormat="1">
      <c r="A299" s="38"/>
      <c r="B299" s="39"/>
      <c r="C299" s="40"/>
      <c r="D299" s="222" t="s">
        <v>135</v>
      </c>
      <c r="E299" s="40"/>
      <c r="F299" s="223" t="s">
        <v>529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135</v>
      </c>
      <c r="AU299" s="17" t="s">
        <v>83</v>
      </c>
    </row>
    <row r="300" s="13" customFormat="1">
      <c r="A300" s="13"/>
      <c r="B300" s="224"/>
      <c r="C300" s="225"/>
      <c r="D300" s="217" t="s">
        <v>137</v>
      </c>
      <c r="E300" s="226" t="s">
        <v>19</v>
      </c>
      <c r="F300" s="227" t="s">
        <v>530</v>
      </c>
      <c r="G300" s="225"/>
      <c r="H300" s="228">
        <v>2716.2779999999998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137</v>
      </c>
      <c r="AU300" s="234" t="s">
        <v>83</v>
      </c>
      <c r="AV300" s="13" t="s">
        <v>83</v>
      </c>
      <c r="AW300" s="13" t="s">
        <v>35</v>
      </c>
      <c r="AX300" s="13" t="s">
        <v>81</v>
      </c>
      <c r="AY300" s="234" t="s">
        <v>123</v>
      </c>
    </row>
    <row r="301" s="2" customFormat="1" ht="21.75" customHeight="1">
      <c r="A301" s="38"/>
      <c r="B301" s="39"/>
      <c r="C301" s="204" t="s">
        <v>531</v>
      </c>
      <c r="D301" s="204" t="s">
        <v>126</v>
      </c>
      <c r="E301" s="205" t="s">
        <v>532</v>
      </c>
      <c r="F301" s="206" t="s">
        <v>533</v>
      </c>
      <c r="G301" s="207" t="s">
        <v>169</v>
      </c>
      <c r="H301" s="208">
        <v>2716.2779999999998</v>
      </c>
      <c r="I301" s="209"/>
      <c r="J301" s="210">
        <f>ROUND(I301*H301,2)</f>
        <v>0</v>
      </c>
      <c r="K301" s="206" t="s">
        <v>130</v>
      </c>
      <c r="L301" s="44"/>
      <c r="M301" s="211" t="s">
        <v>19</v>
      </c>
      <c r="N301" s="212" t="s">
        <v>44</v>
      </c>
      <c r="O301" s="84"/>
      <c r="P301" s="213">
        <f>O301*H301</f>
        <v>0</v>
      </c>
      <c r="Q301" s="213">
        <v>0</v>
      </c>
      <c r="R301" s="213">
        <f>Q301*H301</f>
        <v>0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131</v>
      </c>
      <c r="AT301" s="215" t="s">
        <v>126</v>
      </c>
      <c r="AU301" s="215" t="s">
        <v>83</v>
      </c>
      <c r="AY301" s="17" t="s">
        <v>123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81</v>
      </c>
      <c r="BK301" s="216">
        <f>ROUND(I301*H301,2)</f>
        <v>0</v>
      </c>
      <c r="BL301" s="17" t="s">
        <v>131</v>
      </c>
      <c r="BM301" s="215" t="s">
        <v>534</v>
      </c>
    </row>
    <row r="302" s="2" customFormat="1">
      <c r="A302" s="38"/>
      <c r="B302" s="39"/>
      <c r="C302" s="40"/>
      <c r="D302" s="217" t="s">
        <v>133</v>
      </c>
      <c r="E302" s="40"/>
      <c r="F302" s="218" t="s">
        <v>535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133</v>
      </c>
      <c r="AU302" s="17" t="s">
        <v>83</v>
      </c>
    </row>
    <row r="303" s="2" customFormat="1">
      <c r="A303" s="38"/>
      <c r="B303" s="39"/>
      <c r="C303" s="40"/>
      <c r="D303" s="222" t="s">
        <v>135</v>
      </c>
      <c r="E303" s="40"/>
      <c r="F303" s="223" t="s">
        <v>536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135</v>
      </c>
      <c r="AU303" s="17" t="s">
        <v>83</v>
      </c>
    </row>
    <row r="304" s="13" customFormat="1">
      <c r="A304" s="13"/>
      <c r="B304" s="224"/>
      <c r="C304" s="225"/>
      <c r="D304" s="217" t="s">
        <v>137</v>
      </c>
      <c r="E304" s="226" t="s">
        <v>19</v>
      </c>
      <c r="F304" s="227" t="s">
        <v>537</v>
      </c>
      <c r="G304" s="225"/>
      <c r="H304" s="228">
        <v>2716.2779999999998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137</v>
      </c>
      <c r="AU304" s="234" t="s">
        <v>83</v>
      </c>
      <c r="AV304" s="13" t="s">
        <v>83</v>
      </c>
      <c r="AW304" s="13" t="s">
        <v>35</v>
      </c>
      <c r="AX304" s="13" t="s">
        <v>81</v>
      </c>
      <c r="AY304" s="234" t="s">
        <v>123</v>
      </c>
    </row>
    <row r="305" s="2" customFormat="1" ht="24.15" customHeight="1">
      <c r="A305" s="38"/>
      <c r="B305" s="39"/>
      <c r="C305" s="204" t="s">
        <v>538</v>
      </c>
      <c r="D305" s="204" t="s">
        <v>126</v>
      </c>
      <c r="E305" s="205" t="s">
        <v>539</v>
      </c>
      <c r="F305" s="206" t="s">
        <v>540</v>
      </c>
      <c r="G305" s="207" t="s">
        <v>169</v>
      </c>
      <c r="H305" s="208">
        <v>29879.058000000001</v>
      </c>
      <c r="I305" s="209"/>
      <c r="J305" s="210">
        <f>ROUND(I305*H305,2)</f>
        <v>0</v>
      </c>
      <c r="K305" s="206" t="s">
        <v>130</v>
      </c>
      <c r="L305" s="44"/>
      <c r="M305" s="211" t="s">
        <v>19</v>
      </c>
      <c r="N305" s="212" t="s">
        <v>44</v>
      </c>
      <c r="O305" s="84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131</v>
      </c>
      <c r="AT305" s="215" t="s">
        <v>126</v>
      </c>
      <c r="AU305" s="215" t="s">
        <v>83</v>
      </c>
      <c r="AY305" s="17" t="s">
        <v>123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81</v>
      </c>
      <c r="BK305" s="216">
        <f>ROUND(I305*H305,2)</f>
        <v>0</v>
      </c>
      <c r="BL305" s="17" t="s">
        <v>131</v>
      </c>
      <c r="BM305" s="215" t="s">
        <v>541</v>
      </c>
    </row>
    <row r="306" s="2" customFormat="1">
      <c r="A306" s="38"/>
      <c r="B306" s="39"/>
      <c r="C306" s="40"/>
      <c r="D306" s="217" t="s">
        <v>133</v>
      </c>
      <c r="E306" s="40"/>
      <c r="F306" s="218" t="s">
        <v>542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133</v>
      </c>
      <c r="AU306" s="17" t="s">
        <v>83</v>
      </c>
    </row>
    <row r="307" s="2" customFormat="1">
      <c r="A307" s="38"/>
      <c r="B307" s="39"/>
      <c r="C307" s="40"/>
      <c r="D307" s="222" t="s">
        <v>135</v>
      </c>
      <c r="E307" s="40"/>
      <c r="F307" s="223" t="s">
        <v>543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135</v>
      </c>
      <c r="AU307" s="17" t="s">
        <v>83</v>
      </c>
    </row>
    <row r="308" s="13" customFormat="1">
      <c r="A308" s="13"/>
      <c r="B308" s="224"/>
      <c r="C308" s="225"/>
      <c r="D308" s="217" t="s">
        <v>137</v>
      </c>
      <c r="E308" s="226" t="s">
        <v>19</v>
      </c>
      <c r="F308" s="227" t="s">
        <v>544</v>
      </c>
      <c r="G308" s="225"/>
      <c r="H308" s="228">
        <v>29879.058000000001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137</v>
      </c>
      <c r="AU308" s="234" t="s">
        <v>83</v>
      </c>
      <c r="AV308" s="13" t="s">
        <v>83</v>
      </c>
      <c r="AW308" s="13" t="s">
        <v>35</v>
      </c>
      <c r="AX308" s="13" t="s">
        <v>81</v>
      </c>
      <c r="AY308" s="234" t="s">
        <v>123</v>
      </c>
    </row>
    <row r="309" s="2" customFormat="1" ht="16.5" customHeight="1">
      <c r="A309" s="38"/>
      <c r="B309" s="39"/>
      <c r="C309" s="204" t="s">
        <v>545</v>
      </c>
      <c r="D309" s="204" t="s">
        <v>126</v>
      </c>
      <c r="E309" s="205" t="s">
        <v>546</v>
      </c>
      <c r="F309" s="206" t="s">
        <v>547</v>
      </c>
      <c r="G309" s="207" t="s">
        <v>169</v>
      </c>
      <c r="H309" s="208">
        <v>77.043999999999997</v>
      </c>
      <c r="I309" s="209"/>
      <c r="J309" s="210">
        <f>ROUND(I309*H309,2)</f>
        <v>0</v>
      </c>
      <c r="K309" s="206" t="s">
        <v>130</v>
      </c>
      <c r="L309" s="44"/>
      <c r="M309" s="211" t="s">
        <v>19</v>
      </c>
      <c r="N309" s="212" t="s">
        <v>44</v>
      </c>
      <c r="O309" s="84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131</v>
      </c>
      <c r="AT309" s="215" t="s">
        <v>126</v>
      </c>
      <c r="AU309" s="215" t="s">
        <v>83</v>
      </c>
      <c r="AY309" s="17" t="s">
        <v>123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81</v>
      </c>
      <c r="BK309" s="216">
        <f>ROUND(I309*H309,2)</f>
        <v>0</v>
      </c>
      <c r="BL309" s="17" t="s">
        <v>131</v>
      </c>
      <c r="BM309" s="215" t="s">
        <v>548</v>
      </c>
    </row>
    <row r="310" s="2" customFormat="1">
      <c r="A310" s="38"/>
      <c r="B310" s="39"/>
      <c r="C310" s="40"/>
      <c r="D310" s="217" t="s">
        <v>133</v>
      </c>
      <c r="E310" s="40"/>
      <c r="F310" s="218" t="s">
        <v>549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133</v>
      </c>
      <c r="AU310" s="17" t="s">
        <v>83</v>
      </c>
    </row>
    <row r="311" s="2" customFormat="1">
      <c r="A311" s="38"/>
      <c r="B311" s="39"/>
      <c r="C311" s="40"/>
      <c r="D311" s="222" t="s">
        <v>135</v>
      </c>
      <c r="E311" s="40"/>
      <c r="F311" s="223" t="s">
        <v>550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135</v>
      </c>
      <c r="AU311" s="17" t="s">
        <v>83</v>
      </c>
    </row>
    <row r="312" s="13" customFormat="1">
      <c r="A312" s="13"/>
      <c r="B312" s="224"/>
      <c r="C312" s="225"/>
      <c r="D312" s="217" t="s">
        <v>137</v>
      </c>
      <c r="E312" s="226" t="s">
        <v>19</v>
      </c>
      <c r="F312" s="227" t="s">
        <v>551</v>
      </c>
      <c r="G312" s="225"/>
      <c r="H312" s="228">
        <v>77.043999999999997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137</v>
      </c>
      <c r="AU312" s="234" t="s">
        <v>83</v>
      </c>
      <c r="AV312" s="13" t="s">
        <v>83</v>
      </c>
      <c r="AW312" s="13" t="s">
        <v>35</v>
      </c>
      <c r="AX312" s="13" t="s">
        <v>81</v>
      </c>
      <c r="AY312" s="234" t="s">
        <v>123</v>
      </c>
    </row>
    <row r="313" s="2" customFormat="1" ht="24.15" customHeight="1">
      <c r="A313" s="38"/>
      <c r="B313" s="39"/>
      <c r="C313" s="204" t="s">
        <v>552</v>
      </c>
      <c r="D313" s="204" t="s">
        <v>126</v>
      </c>
      <c r="E313" s="205" t="s">
        <v>553</v>
      </c>
      <c r="F313" s="206" t="s">
        <v>554</v>
      </c>
      <c r="G313" s="207" t="s">
        <v>169</v>
      </c>
      <c r="H313" s="208">
        <v>847.48400000000004</v>
      </c>
      <c r="I313" s="209"/>
      <c r="J313" s="210">
        <f>ROUND(I313*H313,2)</f>
        <v>0</v>
      </c>
      <c r="K313" s="206" t="s">
        <v>130</v>
      </c>
      <c r="L313" s="44"/>
      <c r="M313" s="211" t="s">
        <v>19</v>
      </c>
      <c r="N313" s="212" t="s">
        <v>44</v>
      </c>
      <c r="O313" s="84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131</v>
      </c>
      <c r="AT313" s="215" t="s">
        <v>126</v>
      </c>
      <c r="AU313" s="215" t="s">
        <v>83</v>
      </c>
      <c r="AY313" s="17" t="s">
        <v>123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81</v>
      </c>
      <c r="BK313" s="216">
        <f>ROUND(I313*H313,2)</f>
        <v>0</v>
      </c>
      <c r="BL313" s="17" t="s">
        <v>131</v>
      </c>
      <c r="BM313" s="215" t="s">
        <v>555</v>
      </c>
    </row>
    <row r="314" s="2" customFormat="1">
      <c r="A314" s="38"/>
      <c r="B314" s="39"/>
      <c r="C314" s="40"/>
      <c r="D314" s="217" t="s">
        <v>133</v>
      </c>
      <c r="E314" s="40"/>
      <c r="F314" s="218" t="s">
        <v>556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133</v>
      </c>
      <c r="AU314" s="17" t="s">
        <v>83</v>
      </c>
    </row>
    <row r="315" s="2" customFormat="1">
      <c r="A315" s="38"/>
      <c r="B315" s="39"/>
      <c r="C315" s="40"/>
      <c r="D315" s="222" t="s">
        <v>135</v>
      </c>
      <c r="E315" s="40"/>
      <c r="F315" s="223" t="s">
        <v>557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135</v>
      </c>
      <c r="AU315" s="17" t="s">
        <v>83</v>
      </c>
    </row>
    <row r="316" s="13" customFormat="1">
      <c r="A316" s="13"/>
      <c r="B316" s="224"/>
      <c r="C316" s="225"/>
      <c r="D316" s="217" t="s">
        <v>137</v>
      </c>
      <c r="E316" s="226" t="s">
        <v>19</v>
      </c>
      <c r="F316" s="227" t="s">
        <v>558</v>
      </c>
      <c r="G316" s="225"/>
      <c r="H316" s="228">
        <v>847.48400000000004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137</v>
      </c>
      <c r="AU316" s="234" t="s">
        <v>83</v>
      </c>
      <c r="AV316" s="13" t="s">
        <v>83</v>
      </c>
      <c r="AW316" s="13" t="s">
        <v>35</v>
      </c>
      <c r="AX316" s="13" t="s">
        <v>81</v>
      </c>
      <c r="AY316" s="234" t="s">
        <v>123</v>
      </c>
    </row>
    <row r="317" s="2" customFormat="1" ht="24.15" customHeight="1">
      <c r="A317" s="38"/>
      <c r="B317" s="39"/>
      <c r="C317" s="204" t="s">
        <v>559</v>
      </c>
      <c r="D317" s="204" t="s">
        <v>126</v>
      </c>
      <c r="E317" s="205" t="s">
        <v>560</v>
      </c>
      <c r="F317" s="206" t="s">
        <v>561</v>
      </c>
      <c r="G317" s="207" t="s">
        <v>169</v>
      </c>
      <c r="H317" s="208">
        <v>2716.2779999999998</v>
      </c>
      <c r="I317" s="209"/>
      <c r="J317" s="210">
        <f>ROUND(I317*H317,2)</f>
        <v>0</v>
      </c>
      <c r="K317" s="206" t="s">
        <v>130</v>
      </c>
      <c r="L317" s="44"/>
      <c r="M317" s="211" t="s">
        <v>19</v>
      </c>
      <c r="N317" s="212" t="s">
        <v>44</v>
      </c>
      <c r="O317" s="84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131</v>
      </c>
      <c r="AT317" s="215" t="s">
        <v>126</v>
      </c>
      <c r="AU317" s="215" t="s">
        <v>83</v>
      </c>
      <c r="AY317" s="17" t="s">
        <v>123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81</v>
      </c>
      <c r="BK317" s="216">
        <f>ROUND(I317*H317,2)</f>
        <v>0</v>
      </c>
      <c r="BL317" s="17" t="s">
        <v>131</v>
      </c>
      <c r="BM317" s="215" t="s">
        <v>562</v>
      </c>
    </row>
    <row r="318" s="2" customFormat="1">
      <c r="A318" s="38"/>
      <c r="B318" s="39"/>
      <c r="C318" s="40"/>
      <c r="D318" s="217" t="s">
        <v>133</v>
      </c>
      <c r="E318" s="40"/>
      <c r="F318" s="218" t="s">
        <v>563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133</v>
      </c>
      <c r="AU318" s="17" t="s">
        <v>83</v>
      </c>
    </row>
    <row r="319" s="2" customFormat="1">
      <c r="A319" s="38"/>
      <c r="B319" s="39"/>
      <c r="C319" s="40"/>
      <c r="D319" s="222" t="s">
        <v>135</v>
      </c>
      <c r="E319" s="40"/>
      <c r="F319" s="223" t="s">
        <v>564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135</v>
      </c>
      <c r="AU319" s="17" t="s">
        <v>83</v>
      </c>
    </row>
    <row r="320" s="13" customFormat="1">
      <c r="A320" s="13"/>
      <c r="B320" s="224"/>
      <c r="C320" s="225"/>
      <c r="D320" s="217" t="s">
        <v>137</v>
      </c>
      <c r="E320" s="226" t="s">
        <v>19</v>
      </c>
      <c r="F320" s="227" t="s">
        <v>537</v>
      </c>
      <c r="G320" s="225"/>
      <c r="H320" s="228">
        <v>2716.2779999999998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137</v>
      </c>
      <c r="AU320" s="234" t="s">
        <v>83</v>
      </c>
      <c r="AV320" s="13" t="s">
        <v>83</v>
      </c>
      <c r="AW320" s="13" t="s">
        <v>35</v>
      </c>
      <c r="AX320" s="13" t="s">
        <v>81</v>
      </c>
      <c r="AY320" s="234" t="s">
        <v>123</v>
      </c>
    </row>
    <row r="321" s="2" customFormat="1" ht="24.15" customHeight="1">
      <c r="A321" s="38"/>
      <c r="B321" s="39"/>
      <c r="C321" s="204" t="s">
        <v>565</v>
      </c>
      <c r="D321" s="204" t="s">
        <v>126</v>
      </c>
      <c r="E321" s="205" t="s">
        <v>566</v>
      </c>
      <c r="F321" s="206" t="s">
        <v>567</v>
      </c>
      <c r="G321" s="207" t="s">
        <v>169</v>
      </c>
      <c r="H321" s="208">
        <v>77.043999999999997</v>
      </c>
      <c r="I321" s="209"/>
      <c r="J321" s="210">
        <f>ROUND(I321*H321,2)</f>
        <v>0</v>
      </c>
      <c r="K321" s="206" t="s">
        <v>130</v>
      </c>
      <c r="L321" s="44"/>
      <c r="M321" s="211" t="s">
        <v>19</v>
      </c>
      <c r="N321" s="212" t="s">
        <v>44</v>
      </c>
      <c r="O321" s="84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131</v>
      </c>
      <c r="AT321" s="215" t="s">
        <v>126</v>
      </c>
      <c r="AU321" s="215" t="s">
        <v>83</v>
      </c>
      <c r="AY321" s="17" t="s">
        <v>123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81</v>
      </c>
      <c r="BK321" s="216">
        <f>ROUND(I321*H321,2)</f>
        <v>0</v>
      </c>
      <c r="BL321" s="17" t="s">
        <v>131</v>
      </c>
      <c r="BM321" s="215" t="s">
        <v>568</v>
      </c>
    </row>
    <row r="322" s="2" customFormat="1">
      <c r="A322" s="38"/>
      <c r="B322" s="39"/>
      <c r="C322" s="40"/>
      <c r="D322" s="217" t="s">
        <v>133</v>
      </c>
      <c r="E322" s="40"/>
      <c r="F322" s="218" t="s">
        <v>569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133</v>
      </c>
      <c r="AU322" s="17" t="s">
        <v>83</v>
      </c>
    </row>
    <row r="323" s="2" customFormat="1">
      <c r="A323" s="38"/>
      <c r="B323" s="39"/>
      <c r="C323" s="40"/>
      <c r="D323" s="222" t="s">
        <v>135</v>
      </c>
      <c r="E323" s="40"/>
      <c r="F323" s="223" t="s">
        <v>570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135</v>
      </c>
      <c r="AU323" s="17" t="s">
        <v>83</v>
      </c>
    </row>
    <row r="324" s="13" customFormat="1">
      <c r="A324" s="13"/>
      <c r="B324" s="224"/>
      <c r="C324" s="225"/>
      <c r="D324" s="217" t="s">
        <v>137</v>
      </c>
      <c r="E324" s="226" t="s">
        <v>19</v>
      </c>
      <c r="F324" s="227" t="s">
        <v>571</v>
      </c>
      <c r="G324" s="225"/>
      <c r="H324" s="228">
        <v>77.043999999999997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137</v>
      </c>
      <c r="AU324" s="234" t="s">
        <v>83</v>
      </c>
      <c r="AV324" s="13" t="s">
        <v>83</v>
      </c>
      <c r="AW324" s="13" t="s">
        <v>35</v>
      </c>
      <c r="AX324" s="13" t="s">
        <v>81</v>
      </c>
      <c r="AY324" s="234" t="s">
        <v>123</v>
      </c>
    </row>
    <row r="325" s="2" customFormat="1" ht="37.8" customHeight="1">
      <c r="A325" s="38"/>
      <c r="B325" s="39"/>
      <c r="C325" s="204" t="s">
        <v>572</v>
      </c>
      <c r="D325" s="204" t="s">
        <v>126</v>
      </c>
      <c r="E325" s="205" t="s">
        <v>573</v>
      </c>
      <c r="F325" s="206" t="s">
        <v>574</v>
      </c>
      <c r="G325" s="207" t="s">
        <v>169</v>
      </c>
      <c r="H325" s="208">
        <v>14.08</v>
      </c>
      <c r="I325" s="209"/>
      <c r="J325" s="210">
        <f>ROUND(I325*H325,2)</f>
        <v>0</v>
      </c>
      <c r="K325" s="206" t="s">
        <v>130</v>
      </c>
      <c r="L325" s="44"/>
      <c r="M325" s="211" t="s">
        <v>19</v>
      </c>
      <c r="N325" s="212" t="s">
        <v>44</v>
      </c>
      <c r="O325" s="84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131</v>
      </c>
      <c r="AT325" s="215" t="s">
        <v>126</v>
      </c>
      <c r="AU325" s="215" t="s">
        <v>83</v>
      </c>
      <c r="AY325" s="17" t="s">
        <v>123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81</v>
      </c>
      <c r="BK325" s="216">
        <f>ROUND(I325*H325,2)</f>
        <v>0</v>
      </c>
      <c r="BL325" s="17" t="s">
        <v>131</v>
      </c>
      <c r="BM325" s="215" t="s">
        <v>575</v>
      </c>
    </row>
    <row r="326" s="2" customFormat="1">
      <c r="A326" s="38"/>
      <c r="B326" s="39"/>
      <c r="C326" s="40"/>
      <c r="D326" s="217" t="s">
        <v>133</v>
      </c>
      <c r="E326" s="40"/>
      <c r="F326" s="218" t="s">
        <v>576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133</v>
      </c>
      <c r="AU326" s="17" t="s">
        <v>83</v>
      </c>
    </row>
    <row r="327" s="2" customFormat="1">
      <c r="A327" s="38"/>
      <c r="B327" s="39"/>
      <c r="C327" s="40"/>
      <c r="D327" s="222" t="s">
        <v>135</v>
      </c>
      <c r="E327" s="40"/>
      <c r="F327" s="223" t="s">
        <v>577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135</v>
      </c>
      <c r="AU327" s="17" t="s">
        <v>83</v>
      </c>
    </row>
    <row r="328" s="13" customFormat="1">
      <c r="A328" s="13"/>
      <c r="B328" s="224"/>
      <c r="C328" s="225"/>
      <c r="D328" s="217" t="s">
        <v>137</v>
      </c>
      <c r="E328" s="226" t="s">
        <v>19</v>
      </c>
      <c r="F328" s="227" t="s">
        <v>578</v>
      </c>
      <c r="G328" s="225"/>
      <c r="H328" s="228">
        <v>14.08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137</v>
      </c>
      <c r="AU328" s="234" t="s">
        <v>83</v>
      </c>
      <c r="AV328" s="13" t="s">
        <v>83</v>
      </c>
      <c r="AW328" s="13" t="s">
        <v>35</v>
      </c>
      <c r="AX328" s="13" t="s">
        <v>81</v>
      </c>
      <c r="AY328" s="234" t="s">
        <v>123</v>
      </c>
    </row>
    <row r="329" s="2" customFormat="1" ht="44.25" customHeight="1">
      <c r="A329" s="38"/>
      <c r="B329" s="39"/>
      <c r="C329" s="204" t="s">
        <v>579</v>
      </c>
      <c r="D329" s="204" t="s">
        <v>126</v>
      </c>
      <c r="E329" s="205" t="s">
        <v>580</v>
      </c>
      <c r="F329" s="206" t="s">
        <v>581</v>
      </c>
      <c r="G329" s="207" t="s">
        <v>169</v>
      </c>
      <c r="H329" s="208">
        <v>62.963999999999999</v>
      </c>
      <c r="I329" s="209"/>
      <c r="J329" s="210">
        <f>ROUND(I329*H329,2)</f>
        <v>0</v>
      </c>
      <c r="K329" s="206" t="s">
        <v>130</v>
      </c>
      <c r="L329" s="44"/>
      <c r="M329" s="211" t="s">
        <v>19</v>
      </c>
      <c r="N329" s="212" t="s">
        <v>44</v>
      </c>
      <c r="O329" s="84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131</v>
      </c>
      <c r="AT329" s="215" t="s">
        <v>126</v>
      </c>
      <c r="AU329" s="215" t="s">
        <v>83</v>
      </c>
      <c r="AY329" s="17" t="s">
        <v>123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81</v>
      </c>
      <c r="BK329" s="216">
        <f>ROUND(I329*H329,2)</f>
        <v>0</v>
      </c>
      <c r="BL329" s="17" t="s">
        <v>131</v>
      </c>
      <c r="BM329" s="215" t="s">
        <v>582</v>
      </c>
    </row>
    <row r="330" s="2" customFormat="1">
      <c r="A330" s="38"/>
      <c r="B330" s="39"/>
      <c r="C330" s="40"/>
      <c r="D330" s="217" t="s">
        <v>133</v>
      </c>
      <c r="E330" s="40"/>
      <c r="F330" s="218" t="s">
        <v>581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133</v>
      </c>
      <c r="AU330" s="17" t="s">
        <v>83</v>
      </c>
    </row>
    <row r="331" s="2" customFormat="1">
      <c r="A331" s="38"/>
      <c r="B331" s="39"/>
      <c r="C331" s="40"/>
      <c r="D331" s="222" t="s">
        <v>135</v>
      </c>
      <c r="E331" s="40"/>
      <c r="F331" s="223" t="s">
        <v>583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135</v>
      </c>
      <c r="AU331" s="17" t="s">
        <v>83</v>
      </c>
    </row>
    <row r="332" s="13" customFormat="1">
      <c r="A332" s="13"/>
      <c r="B332" s="224"/>
      <c r="C332" s="225"/>
      <c r="D332" s="217" t="s">
        <v>137</v>
      </c>
      <c r="E332" s="226" t="s">
        <v>19</v>
      </c>
      <c r="F332" s="227" t="s">
        <v>584</v>
      </c>
      <c r="G332" s="225"/>
      <c r="H332" s="228">
        <v>62.963999999999999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137</v>
      </c>
      <c r="AU332" s="234" t="s">
        <v>83</v>
      </c>
      <c r="AV332" s="13" t="s">
        <v>83</v>
      </c>
      <c r="AW332" s="13" t="s">
        <v>35</v>
      </c>
      <c r="AX332" s="13" t="s">
        <v>81</v>
      </c>
      <c r="AY332" s="234" t="s">
        <v>123</v>
      </c>
    </row>
    <row r="333" s="12" customFormat="1" ht="22.8" customHeight="1">
      <c r="A333" s="12"/>
      <c r="B333" s="188"/>
      <c r="C333" s="189"/>
      <c r="D333" s="190" t="s">
        <v>72</v>
      </c>
      <c r="E333" s="202" t="s">
        <v>585</v>
      </c>
      <c r="F333" s="202" t="s">
        <v>586</v>
      </c>
      <c r="G333" s="189"/>
      <c r="H333" s="189"/>
      <c r="I333" s="192"/>
      <c r="J333" s="203">
        <f>BK333</f>
        <v>0</v>
      </c>
      <c r="K333" s="189"/>
      <c r="L333" s="194"/>
      <c r="M333" s="195"/>
      <c r="N333" s="196"/>
      <c r="O333" s="196"/>
      <c r="P333" s="197">
        <f>SUM(P334:P342)</f>
        <v>0</v>
      </c>
      <c r="Q333" s="196"/>
      <c r="R333" s="197">
        <f>SUM(R334:R342)</f>
        <v>0</v>
      </c>
      <c r="S333" s="196"/>
      <c r="T333" s="198">
        <f>SUM(T334:T342)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99" t="s">
        <v>81</v>
      </c>
      <c r="AT333" s="200" t="s">
        <v>72</v>
      </c>
      <c r="AU333" s="200" t="s">
        <v>81</v>
      </c>
      <c r="AY333" s="199" t="s">
        <v>123</v>
      </c>
      <c r="BK333" s="201">
        <f>SUM(BK334:BK342)</f>
        <v>0</v>
      </c>
    </row>
    <row r="334" s="2" customFormat="1" ht="33" customHeight="1">
      <c r="A334" s="38"/>
      <c r="B334" s="39"/>
      <c r="C334" s="204" t="s">
        <v>587</v>
      </c>
      <c r="D334" s="204" t="s">
        <v>126</v>
      </c>
      <c r="E334" s="205" t="s">
        <v>588</v>
      </c>
      <c r="F334" s="206" t="s">
        <v>589</v>
      </c>
      <c r="G334" s="207" t="s">
        <v>169</v>
      </c>
      <c r="H334" s="208">
        <v>468.798</v>
      </c>
      <c r="I334" s="209"/>
      <c r="J334" s="210">
        <f>ROUND(I334*H334,2)</f>
        <v>0</v>
      </c>
      <c r="K334" s="206" t="s">
        <v>130</v>
      </c>
      <c r="L334" s="44"/>
      <c r="M334" s="211" t="s">
        <v>19</v>
      </c>
      <c r="N334" s="212" t="s">
        <v>44</v>
      </c>
      <c r="O334" s="84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15" t="s">
        <v>131</v>
      </c>
      <c r="AT334" s="215" t="s">
        <v>126</v>
      </c>
      <c r="AU334" s="215" t="s">
        <v>83</v>
      </c>
      <c r="AY334" s="17" t="s">
        <v>123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7" t="s">
        <v>81</v>
      </c>
      <c r="BK334" s="216">
        <f>ROUND(I334*H334,2)</f>
        <v>0</v>
      </c>
      <c r="BL334" s="17" t="s">
        <v>131</v>
      </c>
      <c r="BM334" s="215" t="s">
        <v>590</v>
      </c>
    </row>
    <row r="335" s="2" customFormat="1">
      <c r="A335" s="38"/>
      <c r="B335" s="39"/>
      <c r="C335" s="40"/>
      <c r="D335" s="217" t="s">
        <v>133</v>
      </c>
      <c r="E335" s="40"/>
      <c r="F335" s="218" t="s">
        <v>591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133</v>
      </c>
      <c r="AU335" s="17" t="s">
        <v>83</v>
      </c>
    </row>
    <row r="336" s="2" customFormat="1">
      <c r="A336" s="38"/>
      <c r="B336" s="39"/>
      <c r="C336" s="40"/>
      <c r="D336" s="222" t="s">
        <v>135</v>
      </c>
      <c r="E336" s="40"/>
      <c r="F336" s="223" t="s">
        <v>592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135</v>
      </c>
      <c r="AU336" s="17" t="s">
        <v>83</v>
      </c>
    </row>
    <row r="337" s="2" customFormat="1" ht="33" customHeight="1">
      <c r="A337" s="38"/>
      <c r="B337" s="39"/>
      <c r="C337" s="204" t="s">
        <v>593</v>
      </c>
      <c r="D337" s="204" t="s">
        <v>126</v>
      </c>
      <c r="E337" s="205" t="s">
        <v>594</v>
      </c>
      <c r="F337" s="206" t="s">
        <v>595</v>
      </c>
      <c r="G337" s="207" t="s">
        <v>169</v>
      </c>
      <c r="H337" s="208">
        <v>468.798</v>
      </c>
      <c r="I337" s="209"/>
      <c r="J337" s="210">
        <f>ROUND(I337*H337,2)</f>
        <v>0</v>
      </c>
      <c r="K337" s="206" t="s">
        <v>130</v>
      </c>
      <c r="L337" s="44"/>
      <c r="M337" s="211" t="s">
        <v>19</v>
      </c>
      <c r="N337" s="212" t="s">
        <v>44</v>
      </c>
      <c r="O337" s="84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131</v>
      </c>
      <c r="AT337" s="215" t="s">
        <v>126</v>
      </c>
      <c r="AU337" s="215" t="s">
        <v>83</v>
      </c>
      <c r="AY337" s="17" t="s">
        <v>123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81</v>
      </c>
      <c r="BK337" s="216">
        <f>ROUND(I337*H337,2)</f>
        <v>0</v>
      </c>
      <c r="BL337" s="17" t="s">
        <v>131</v>
      </c>
      <c r="BM337" s="215" t="s">
        <v>596</v>
      </c>
    </row>
    <row r="338" s="2" customFormat="1">
      <c r="A338" s="38"/>
      <c r="B338" s="39"/>
      <c r="C338" s="40"/>
      <c r="D338" s="217" t="s">
        <v>133</v>
      </c>
      <c r="E338" s="40"/>
      <c r="F338" s="218" t="s">
        <v>597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133</v>
      </c>
      <c r="AU338" s="17" t="s">
        <v>83</v>
      </c>
    </row>
    <row r="339" s="2" customFormat="1">
      <c r="A339" s="38"/>
      <c r="B339" s="39"/>
      <c r="C339" s="40"/>
      <c r="D339" s="222" t="s">
        <v>135</v>
      </c>
      <c r="E339" s="40"/>
      <c r="F339" s="223" t="s">
        <v>598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135</v>
      </c>
      <c r="AU339" s="17" t="s">
        <v>83</v>
      </c>
    </row>
    <row r="340" s="2" customFormat="1" ht="33" customHeight="1">
      <c r="A340" s="38"/>
      <c r="B340" s="39"/>
      <c r="C340" s="204" t="s">
        <v>599</v>
      </c>
      <c r="D340" s="204" t="s">
        <v>126</v>
      </c>
      <c r="E340" s="205" t="s">
        <v>600</v>
      </c>
      <c r="F340" s="206" t="s">
        <v>601</v>
      </c>
      <c r="G340" s="207" t="s">
        <v>169</v>
      </c>
      <c r="H340" s="208">
        <v>468.798</v>
      </c>
      <c r="I340" s="209"/>
      <c r="J340" s="210">
        <f>ROUND(I340*H340,2)</f>
        <v>0</v>
      </c>
      <c r="K340" s="206" t="s">
        <v>130</v>
      </c>
      <c r="L340" s="44"/>
      <c r="M340" s="211" t="s">
        <v>19</v>
      </c>
      <c r="N340" s="212" t="s">
        <v>44</v>
      </c>
      <c r="O340" s="84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131</v>
      </c>
      <c r="AT340" s="215" t="s">
        <v>126</v>
      </c>
      <c r="AU340" s="215" t="s">
        <v>83</v>
      </c>
      <c r="AY340" s="17" t="s">
        <v>123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81</v>
      </c>
      <c r="BK340" s="216">
        <f>ROUND(I340*H340,2)</f>
        <v>0</v>
      </c>
      <c r="BL340" s="17" t="s">
        <v>131</v>
      </c>
      <c r="BM340" s="215" t="s">
        <v>602</v>
      </c>
    </row>
    <row r="341" s="2" customFormat="1">
      <c r="A341" s="38"/>
      <c r="B341" s="39"/>
      <c r="C341" s="40"/>
      <c r="D341" s="217" t="s">
        <v>133</v>
      </c>
      <c r="E341" s="40"/>
      <c r="F341" s="218" t="s">
        <v>603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133</v>
      </c>
      <c r="AU341" s="17" t="s">
        <v>83</v>
      </c>
    </row>
    <row r="342" s="2" customFormat="1">
      <c r="A342" s="38"/>
      <c r="B342" s="39"/>
      <c r="C342" s="40"/>
      <c r="D342" s="222" t="s">
        <v>135</v>
      </c>
      <c r="E342" s="40"/>
      <c r="F342" s="223" t="s">
        <v>604</v>
      </c>
      <c r="G342" s="40"/>
      <c r="H342" s="40"/>
      <c r="I342" s="219"/>
      <c r="J342" s="40"/>
      <c r="K342" s="40"/>
      <c r="L342" s="44"/>
      <c r="M342" s="220"/>
      <c r="N342" s="221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135</v>
      </c>
      <c r="AU342" s="17" t="s">
        <v>83</v>
      </c>
    </row>
    <row r="343" s="12" customFormat="1" ht="25.92" customHeight="1">
      <c r="A343" s="12"/>
      <c r="B343" s="188"/>
      <c r="C343" s="189"/>
      <c r="D343" s="190" t="s">
        <v>72</v>
      </c>
      <c r="E343" s="191" t="s">
        <v>605</v>
      </c>
      <c r="F343" s="191" t="s">
        <v>606</v>
      </c>
      <c r="G343" s="189"/>
      <c r="H343" s="189"/>
      <c r="I343" s="192"/>
      <c r="J343" s="193">
        <f>BK343</f>
        <v>0</v>
      </c>
      <c r="K343" s="189"/>
      <c r="L343" s="194"/>
      <c r="M343" s="195"/>
      <c r="N343" s="196"/>
      <c r="O343" s="196"/>
      <c r="P343" s="197">
        <f>SUM(P344:P370)</f>
        <v>0</v>
      </c>
      <c r="Q343" s="196"/>
      <c r="R343" s="197">
        <f>SUM(R344:R370)</f>
        <v>0</v>
      </c>
      <c r="S343" s="196"/>
      <c r="T343" s="198">
        <f>SUM(T344:T370)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199" t="s">
        <v>197</v>
      </c>
      <c r="AT343" s="200" t="s">
        <v>72</v>
      </c>
      <c r="AU343" s="200" t="s">
        <v>73</v>
      </c>
      <c r="AY343" s="199" t="s">
        <v>123</v>
      </c>
      <c r="BK343" s="201">
        <f>SUM(BK344:BK370)</f>
        <v>0</v>
      </c>
    </row>
    <row r="344" s="2" customFormat="1" ht="21.75" customHeight="1">
      <c r="A344" s="38"/>
      <c r="B344" s="39"/>
      <c r="C344" s="204" t="s">
        <v>607</v>
      </c>
      <c r="D344" s="204" t="s">
        <v>126</v>
      </c>
      <c r="E344" s="205" t="s">
        <v>608</v>
      </c>
      <c r="F344" s="206" t="s">
        <v>609</v>
      </c>
      <c r="G344" s="207" t="s">
        <v>610</v>
      </c>
      <c r="H344" s="208">
        <v>1</v>
      </c>
      <c r="I344" s="209"/>
      <c r="J344" s="210">
        <f>ROUND(I344*H344,2)</f>
        <v>0</v>
      </c>
      <c r="K344" s="206" t="s">
        <v>19</v>
      </c>
      <c r="L344" s="44"/>
      <c r="M344" s="211" t="s">
        <v>19</v>
      </c>
      <c r="N344" s="212" t="s">
        <v>44</v>
      </c>
      <c r="O344" s="84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5" t="s">
        <v>611</v>
      </c>
      <c r="AT344" s="215" t="s">
        <v>126</v>
      </c>
      <c r="AU344" s="215" t="s">
        <v>81</v>
      </c>
      <c r="AY344" s="17" t="s">
        <v>123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7" t="s">
        <v>81</v>
      </c>
      <c r="BK344" s="216">
        <f>ROUND(I344*H344,2)</f>
        <v>0</v>
      </c>
      <c r="BL344" s="17" t="s">
        <v>611</v>
      </c>
      <c r="BM344" s="215" t="s">
        <v>612</v>
      </c>
    </row>
    <row r="345" s="2" customFormat="1">
      <c r="A345" s="38"/>
      <c r="B345" s="39"/>
      <c r="C345" s="40"/>
      <c r="D345" s="217" t="s">
        <v>133</v>
      </c>
      <c r="E345" s="40"/>
      <c r="F345" s="218" t="s">
        <v>609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133</v>
      </c>
      <c r="AU345" s="17" t="s">
        <v>81</v>
      </c>
    </row>
    <row r="346" s="13" customFormat="1">
      <c r="A346" s="13"/>
      <c r="B346" s="224"/>
      <c r="C346" s="225"/>
      <c r="D346" s="217" t="s">
        <v>137</v>
      </c>
      <c r="E346" s="226" t="s">
        <v>19</v>
      </c>
      <c r="F346" s="227" t="s">
        <v>613</v>
      </c>
      <c r="G346" s="225"/>
      <c r="H346" s="228">
        <v>1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137</v>
      </c>
      <c r="AU346" s="234" t="s">
        <v>81</v>
      </c>
      <c r="AV346" s="13" t="s">
        <v>83</v>
      </c>
      <c r="AW346" s="13" t="s">
        <v>35</v>
      </c>
      <c r="AX346" s="13" t="s">
        <v>81</v>
      </c>
      <c r="AY346" s="234" t="s">
        <v>123</v>
      </c>
    </row>
    <row r="347" s="2" customFormat="1" ht="16.5" customHeight="1">
      <c r="A347" s="38"/>
      <c r="B347" s="39"/>
      <c r="C347" s="204" t="s">
        <v>614</v>
      </c>
      <c r="D347" s="204" t="s">
        <v>126</v>
      </c>
      <c r="E347" s="205" t="s">
        <v>615</v>
      </c>
      <c r="F347" s="206" t="s">
        <v>616</v>
      </c>
      <c r="G347" s="207" t="s">
        <v>610</v>
      </c>
      <c r="H347" s="208">
        <v>1</v>
      </c>
      <c r="I347" s="209"/>
      <c r="J347" s="210">
        <f>ROUND(I347*H347,2)</f>
        <v>0</v>
      </c>
      <c r="K347" s="206" t="s">
        <v>19</v>
      </c>
      <c r="L347" s="44"/>
      <c r="M347" s="211" t="s">
        <v>19</v>
      </c>
      <c r="N347" s="212" t="s">
        <v>44</v>
      </c>
      <c r="O347" s="84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611</v>
      </c>
      <c r="AT347" s="215" t="s">
        <v>126</v>
      </c>
      <c r="AU347" s="215" t="s">
        <v>81</v>
      </c>
      <c r="AY347" s="17" t="s">
        <v>123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81</v>
      </c>
      <c r="BK347" s="216">
        <f>ROUND(I347*H347,2)</f>
        <v>0</v>
      </c>
      <c r="BL347" s="17" t="s">
        <v>611</v>
      </c>
      <c r="BM347" s="215" t="s">
        <v>617</v>
      </c>
    </row>
    <row r="348" s="2" customFormat="1">
      <c r="A348" s="38"/>
      <c r="B348" s="39"/>
      <c r="C348" s="40"/>
      <c r="D348" s="217" t="s">
        <v>133</v>
      </c>
      <c r="E348" s="40"/>
      <c r="F348" s="218" t="s">
        <v>616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133</v>
      </c>
      <c r="AU348" s="17" t="s">
        <v>81</v>
      </c>
    </row>
    <row r="349" s="2" customFormat="1" ht="24.15" customHeight="1">
      <c r="A349" s="38"/>
      <c r="B349" s="39"/>
      <c r="C349" s="204" t="s">
        <v>618</v>
      </c>
      <c r="D349" s="204" t="s">
        <v>126</v>
      </c>
      <c r="E349" s="205" t="s">
        <v>619</v>
      </c>
      <c r="F349" s="206" t="s">
        <v>620</v>
      </c>
      <c r="G349" s="207" t="s">
        <v>610</v>
      </c>
      <c r="H349" s="208">
        <v>1</v>
      </c>
      <c r="I349" s="209"/>
      <c r="J349" s="210">
        <f>ROUND(I349*H349,2)</f>
        <v>0</v>
      </c>
      <c r="K349" s="206" t="s">
        <v>19</v>
      </c>
      <c r="L349" s="44"/>
      <c r="M349" s="211" t="s">
        <v>19</v>
      </c>
      <c r="N349" s="212" t="s">
        <v>44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611</v>
      </c>
      <c r="AT349" s="215" t="s">
        <v>126</v>
      </c>
      <c r="AU349" s="215" t="s">
        <v>81</v>
      </c>
      <c r="AY349" s="17" t="s">
        <v>123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81</v>
      </c>
      <c r="BK349" s="216">
        <f>ROUND(I349*H349,2)</f>
        <v>0</v>
      </c>
      <c r="BL349" s="17" t="s">
        <v>611</v>
      </c>
      <c r="BM349" s="215" t="s">
        <v>621</v>
      </c>
    </row>
    <row r="350" s="2" customFormat="1">
      <c r="A350" s="38"/>
      <c r="B350" s="39"/>
      <c r="C350" s="40"/>
      <c r="D350" s="217" t="s">
        <v>133</v>
      </c>
      <c r="E350" s="40"/>
      <c r="F350" s="218" t="s">
        <v>620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133</v>
      </c>
      <c r="AU350" s="17" t="s">
        <v>81</v>
      </c>
    </row>
    <row r="351" s="13" customFormat="1">
      <c r="A351" s="13"/>
      <c r="B351" s="224"/>
      <c r="C351" s="225"/>
      <c r="D351" s="217" t="s">
        <v>137</v>
      </c>
      <c r="E351" s="226" t="s">
        <v>19</v>
      </c>
      <c r="F351" s="227" t="s">
        <v>622</v>
      </c>
      <c r="G351" s="225"/>
      <c r="H351" s="228">
        <v>1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137</v>
      </c>
      <c r="AU351" s="234" t="s">
        <v>81</v>
      </c>
      <c r="AV351" s="13" t="s">
        <v>83</v>
      </c>
      <c r="AW351" s="13" t="s">
        <v>35</v>
      </c>
      <c r="AX351" s="13" t="s">
        <v>81</v>
      </c>
      <c r="AY351" s="234" t="s">
        <v>123</v>
      </c>
    </row>
    <row r="352" s="2" customFormat="1" ht="16.5" customHeight="1">
      <c r="A352" s="38"/>
      <c r="B352" s="39"/>
      <c r="C352" s="204" t="s">
        <v>623</v>
      </c>
      <c r="D352" s="204" t="s">
        <v>126</v>
      </c>
      <c r="E352" s="205" t="s">
        <v>624</v>
      </c>
      <c r="F352" s="206" t="s">
        <v>625</v>
      </c>
      <c r="G352" s="207" t="s">
        <v>610</v>
      </c>
      <c r="H352" s="208">
        <v>1</v>
      </c>
      <c r="I352" s="209"/>
      <c r="J352" s="210">
        <f>ROUND(I352*H352,2)</f>
        <v>0</v>
      </c>
      <c r="K352" s="206" t="s">
        <v>19</v>
      </c>
      <c r="L352" s="44"/>
      <c r="M352" s="211" t="s">
        <v>19</v>
      </c>
      <c r="N352" s="212" t="s">
        <v>44</v>
      </c>
      <c r="O352" s="84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611</v>
      </c>
      <c r="AT352" s="215" t="s">
        <v>126</v>
      </c>
      <c r="AU352" s="215" t="s">
        <v>81</v>
      </c>
      <c r="AY352" s="17" t="s">
        <v>123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81</v>
      </c>
      <c r="BK352" s="216">
        <f>ROUND(I352*H352,2)</f>
        <v>0</v>
      </c>
      <c r="BL352" s="17" t="s">
        <v>611</v>
      </c>
      <c r="BM352" s="215" t="s">
        <v>626</v>
      </c>
    </row>
    <row r="353" s="2" customFormat="1">
      <c r="A353" s="38"/>
      <c r="B353" s="39"/>
      <c r="C353" s="40"/>
      <c r="D353" s="217" t="s">
        <v>133</v>
      </c>
      <c r="E353" s="40"/>
      <c r="F353" s="218" t="s">
        <v>625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133</v>
      </c>
      <c r="AU353" s="17" t="s">
        <v>81</v>
      </c>
    </row>
    <row r="354" s="13" customFormat="1">
      <c r="A354" s="13"/>
      <c r="B354" s="224"/>
      <c r="C354" s="225"/>
      <c r="D354" s="217" t="s">
        <v>137</v>
      </c>
      <c r="E354" s="226" t="s">
        <v>19</v>
      </c>
      <c r="F354" s="227" t="s">
        <v>627</v>
      </c>
      <c r="G354" s="225"/>
      <c r="H354" s="228">
        <v>1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137</v>
      </c>
      <c r="AU354" s="234" t="s">
        <v>81</v>
      </c>
      <c r="AV354" s="13" t="s">
        <v>83</v>
      </c>
      <c r="AW354" s="13" t="s">
        <v>35</v>
      </c>
      <c r="AX354" s="13" t="s">
        <v>81</v>
      </c>
      <c r="AY354" s="234" t="s">
        <v>123</v>
      </c>
    </row>
    <row r="355" s="2" customFormat="1" ht="16.5" customHeight="1">
      <c r="A355" s="38"/>
      <c r="B355" s="39"/>
      <c r="C355" s="204" t="s">
        <v>628</v>
      </c>
      <c r="D355" s="204" t="s">
        <v>126</v>
      </c>
      <c r="E355" s="205" t="s">
        <v>629</v>
      </c>
      <c r="F355" s="206" t="s">
        <v>630</v>
      </c>
      <c r="G355" s="207" t="s">
        <v>610</v>
      </c>
      <c r="H355" s="208">
        <v>1</v>
      </c>
      <c r="I355" s="209"/>
      <c r="J355" s="210">
        <f>ROUND(I355*H355,2)</f>
        <v>0</v>
      </c>
      <c r="K355" s="206" t="s">
        <v>19</v>
      </c>
      <c r="L355" s="44"/>
      <c r="M355" s="211" t="s">
        <v>19</v>
      </c>
      <c r="N355" s="212" t="s">
        <v>44</v>
      </c>
      <c r="O355" s="84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611</v>
      </c>
      <c r="AT355" s="215" t="s">
        <v>126</v>
      </c>
      <c r="AU355" s="215" t="s">
        <v>81</v>
      </c>
      <c r="AY355" s="17" t="s">
        <v>123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81</v>
      </c>
      <c r="BK355" s="216">
        <f>ROUND(I355*H355,2)</f>
        <v>0</v>
      </c>
      <c r="BL355" s="17" t="s">
        <v>611</v>
      </c>
      <c r="BM355" s="215" t="s">
        <v>631</v>
      </c>
    </row>
    <row r="356" s="2" customFormat="1">
      <c r="A356" s="38"/>
      <c r="B356" s="39"/>
      <c r="C356" s="40"/>
      <c r="D356" s="217" t="s">
        <v>133</v>
      </c>
      <c r="E356" s="40"/>
      <c r="F356" s="218" t="s">
        <v>630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133</v>
      </c>
      <c r="AU356" s="17" t="s">
        <v>81</v>
      </c>
    </row>
    <row r="357" s="13" customFormat="1">
      <c r="A357" s="13"/>
      <c r="B357" s="224"/>
      <c r="C357" s="225"/>
      <c r="D357" s="217" t="s">
        <v>137</v>
      </c>
      <c r="E357" s="226" t="s">
        <v>19</v>
      </c>
      <c r="F357" s="227" t="s">
        <v>613</v>
      </c>
      <c r="G357" s="225"/>
      <c r="H357" s="228">
        <v>1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137</v>
      </c>
      <c r="AU357" s="234" t="s">
        <v>81</v>
      </c>
      <c r="AV357" s="13" t="s">
        <v>83</v>
      </c>
      <c r="AW357" s="13" t="s">
        <v>35</v>
      </c>
      <c r="AX357" s="13" t="s">
        <v>81</v>
      </c>
      <c r="AY357" s="234" t="s">
        <v>123</v>
      </c>
    </row>
    <row r="358" s="2" customFormat="1" ht="16.5" customHeight="1">
      <c r="A358" s="38"/>
      <c r="B358" s="39"/>
      <c r="C358" s="204" t="s">
        <v>632</v>
      </c>
      <c r="D358" s="204" t="s">
        <v>126</v>
      </c>
      <c r="E358" s="205" t="s">
        <v>633</v>
      </c>
      <c r="F358" s="206" t="s">
        <v>634</v>
      </c>
      <c r="G358" s="207" t="s">
        <v>610</v>
      </c>
      <c r="H358" s="208">
        <v>1</v>
      </c>
      <c r="I358" s="209"/>
      <c r="J358" s="210">
        <f>ROUND(I358*H358,2)</f>
        <v>0</v>
      </c>
      <c r="K358" s="206" t="s">
        <v>19</v>
      </c>
      <c r="L358" s="44"/>
      <c r="M358" s="211" t="s">
        <v>19</v>
      </c>
      <c r="N358" s="212" t="s">
        <v>44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611</v>
      </c>
      <c r="AT358" s="215" t="s">
        <v>126</v>
      </c>
      <c r="AU358" s="215" t="s">
        <v>81</v>
      </c>
      <c r="AY358" s="17" t="s">
        <v>123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81</v>
      </c>
      <c r="BK358" s="216">
        <f>ROUND(I358*H358,2)</f>
        <v>0</v>
      </c>
      <c r="BL358" s="17" t="s">
        <v>611</v>
      </c>
      <c r="BM358" s="215" t="s">
        <v>635</v>
      </c>
    </row>
    <row r="359" s="2" customFormat="1">
      <c r="A359" s="38"/>
      <c r="B359" s="39"/>
      <c r="C359" s="40"/>
      <c r="D359" s="217" t="s">
        <v>133</v>
      </c>
      <c r="E359" s="40"/>
      <c r="F359" s="218" t="s">
        <v>634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133</v>
      </c>
      <c r="AU359" s="17" t="s">
        <v>81</v>
      </c>
    </row>
    <row r="360" s="13" customFormat="1">
      <c r="A360" s="13"/>
      <c r="B360" s="224"/>
      <c r="C360" s="225"/>
      <c r="D360" s="217" t="s">
        <v>137</v>
      </c>
      <c r="E360" s="226" t="s">
        <v>19</v>
      </c>
      <c r="F360" s="227" t="s">
        <v>636</v>
      </c>
      <c r="G360" s="225"/>
      <c r="H360" s="228">
        <v>1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137</v>
      </c>
      <c r="AU360" s="234" t="s">
        <v>81</v>
      </c>
      <c r="AV360" s="13" t="s">
        <v>83</v>
      </c>
      <c r="AW360" s="13" t="s">
        <v>35</v>
      </c>
      <c r="AX360" s="13" t="s">
        <v>81</v>
      </c>
      <c r="AY360" s="234" t="s">
        <v>123</v>
      </c>
    </row>
    <row r="361" s="2" customFormat="1" ht="16.5" customHeight="1">
      <c r="A361" s="38"/>
      <c r="B361" s="39"/>
      <c r="C361" s="204" t="s">
        <v>637</v>
      </c>
      <c r="D361" s="204" t="s">
        <v>126</v>
      </c>
      <c r="E361" s="205" t="s">
        <v>638</v>
      </c>
      <c r="F361" s="206" t="s">
        <v>639</v>
      </c>
      <c r="G361" s="207" t="s">
        <v>284</v>
      </c>
      <c r="H361" s="208">
        <v>5</v>
      </c>
      <c r="I361" s="209"/>
      <c r="J361" s="210">
        <f>ROUND(I361*H361,2)</f>
        <v>0</v>
      </c>
      <c r="K361" s="206" t="s">
        <v>19</v>
      </c>
      <c r="L361" s="44"/>
      <c r="M361" s="211" t="s">
        <v>19</v>
      </c>
      <c r="N361" s="212" t="s">
        <v>44</v>
      </c>
      <c r="O361" s="84"/>
      <c r="P361" s="213">
        <f>O361*H361</f>
        <v>0</v>
      </c>
      <c r="Q361" s="213">
        <v>0</v>
      </c>
      <c r="R361" s="213">
        <f>Q361*H361</f>
        <v>0</v>
      </c>
      <c r="S361" s="213">
        <v>0</v>
      </c>
      <c r="T361" s="21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5" t="s">
        <v>611</v>
      </c>
      <c r="AT361" s="215" t="s">
        <v>126</v>
      </c>
      <c r="AU361" s="215" t="s">
        <v>81</v>
      </c>
      <c r="AY361" s="17" t="s">
        <v>123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7" t="s">
        <v>81</v>
      </c>
      <c r="BK361" s="216">
        <f>ROUND(I361*H361,2)</f>
        <v>0</v>
      </c>
      <c r="BL361" s="17" t="s">
        <v>611</v>
      </c>
      <c r="BM361" s="215" t="s">
        <v>640</v>
      </c>
    </row>
    <row r="362" s="2" customFormat="1">
      <c r="A362" s="38"/>
      <c r="B362" s="39"/>
      <c r="C362" s="40"/>
      <c r="D362" s="217" t="s">
        <v>133</v>
      </c>
      <c r="E362" s="40"/>
      <c r="F362" s="218" t="s">
        <v>639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133</v>
      </c>
      <c r="AU362" s="17" t="s">
        <v>81</v>
      </c>
    </row>
    <row r="363" s="2" customFormat="1" ht="16.5" customHeight="1">
      <c r="A363" s="38"/>
      <c r="B363" s="39"/>
      <c r="C363" s="204" t="s">
        <v>641</v>
      </c>
      <c r="D363" s="204" t="s">
        <v>126</v>
      </c>
      <c r="E363" s="205" t="s">
        <v>642</v>
      </c>
      <c r="F363" s="206" t="s">
        <v>643</v>
      </c>
      <c r="G363" s="207" t="s">
        <v>610</v>
      </c>
      <c r="H363" s="208">
        <v>1</v>
      </c>
      <c r="I363" s="209"/>
      <c r="J363" s="210">
        <f>ROUND(I363*H363,2)</f>
        <v>0</v>
      </c>
      <c r="K363" s="206" t="s">
        <v>19</v>
      </c>
      <c r="L363" s="44"/>
      <c r="M363" s="211" t="s">
        <v>19</v>
      </c>
      <c r="N363" s="212" t="s">
        <v>44</v>
      </c>
      <c r="O363" s="84"/>
      <c r="P363" s="213">
        <f>O363*H363</f>
        <v>0</v>
      </c>
      <c r="Q363" s="213">
        <v>0</v>
      </c>
      <c r="R363" s="213">
        <f>Q363*H363</f>
        <v>0</v>
      </c>
      <c r="S363" s="213">
        <v>0</v>
      </c>
      <c r="T363" s="21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5" t="s">
        <v>611</v>
      </c>
      <c r="AT363" s="215" t="s">
        <v>126</v>
      </c>
      <c r="AU363" s="215" t="s">
        <v>81</v>
      </c>
      <c r="AY363" s="17" t="s">
        <v>123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81</v>
      </c>
      <c r="BK363" s="216">
        <f>ROUND(I363*H363,2)</f>
        <v>0</v>
      </c>
      <c r="BL363" s="17" t="s">
        <v>611</v>
      </c>
      <c r="BM363" s="215" t="s">
        <v>644</v>
      </c>
    </row>
    <row r="364" s="2" customFormat="1">
      <c r="A364" s="38"/>
      <c r="B364" s="39"/>
      <c r="C364" s="40"/>
      <c r="D364" s="217" t="s">
        <v>133</v>
      </c>
      <c r="E364" s="40"/>
      <c r="F364" s="218" t="s">
        <v>643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133</v>
      </c>
      <c r="AU364" s="17" t="s">
        <v>81</v>
      </c>
    </row>
    <row r="365" s="13" customFormat="1">
      <c r="A365" s="13"/>
      <c r="B365" s="224"/>
      <c r="C365" s="225"/>
      <c r="D365" s="217" t="s">
        <v>137</v>
      </c>
      <c r="E365" s="226" t="s">
        <v>19</v>
      </c>
      <c r="F365" s="227" t="s">
        <v>645</v>
      </c>
      <c r="G365" s="225"/>
      <c r="H365" s="228">
        <v>1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137</v>
      </c>
      <c r="AU365" s="234" t="s">
        <v>81</v>
      </c>
      <c r="AV365" s="13" t="s">
        <v>83</v>
      </c>
      <c r="AW365" s="13" t="s">
        <v>35</v>
      </c>
      <c r="AX365" s="13" t="s">
        <v>81</v>
      </c>
      <c r="AY365" s="234" t="s">
        <v>123</v>
      </c>
    </row>
    <row r="366" s="2" customFormat="1" ht="16.5" customHeight="1">
      <c r="A366" s="38"/>
      <c r="B366" s="39"/>
      <c r="C366" s="204" t="s">
        <v>646</v>
      </c>
      <c r="D366" s="204" t="s">
        <v>126</v>
      </c>
      <c r="E366" s="205" t="s">
        <v>647</v>
      </c>
      <c r="F366" s="206" t="s">
        <v>648</v>
      </c>
      <c r="G366" s="207" t="s">
        <v>649</v>
      </c>
      <c r="H366" s="208">
        <v>15</v>
      </c>
      <c r="I366" s="209"/>
      <c r="J366" s="210">
        <f>ROUND(I366*H366,2)</f>
        <v>0</v>
      </c>
      <c r="K366" s="206" t="s">
        <v>130</v>
      </c>
      <c r="L366" s="44"/>
      <c r="M366" s="211" t="s">
        <v>19</v>
      </c>
      <c r="N366" s="212" t="s">
        <v>44</v>
      </c>
      <c r="O366" s="84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611</v>
      </c>
      <c r="AT366" s="215" t="s">
        <v>126</v>
      </c>
      <c r="AU366" s="215" t="s">
        <v>81</v>
      </c>
      <c r="AY366" s="17" t="s">
        <v>123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81</v>
      </c>
      <c r="BK366" s="216">
        <f>ROUND(I366*H366,2)</f>
        <v>0</v>
      </c>
      <c r="BL366" s="17" t="s">
        <v>611</v>
      </c>
      <c r="BM366" s="215" t="s">
        <v>650</v>
      </c>
    </row>
    <row r="367" s="2" customFormat="1">
      <c r="A367" s="38"/>
      <c r="B367" s="39"/>
      <c r="C367" s="40"/>
      <c r="D367" s="217" t="s">
        <v>133</v>
      </c>
      <c r="E367" s="40"/>
      <c r="F367" s="218" t="s">
        <v>648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133</v>
      </c>
      <c r="AU367" s="17" t="s">
        <v>81</v>
      </c>
    </row>
    <row r="368" s="2" customFormat="1">
      <c r="A368" s="38"/>
      <c r="B368" s="39"/>
      <c r="C368" s="40"/>
      <c r="D368" s="222" t="s">
        <v>135</v>
      </c>
      <c r="E368" s="40"/>
      <c r="F368" s="223" t="s">
        <v>651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135</v>
      </c>
      <c r="AU368" s="17" t="s">
        <v>81</v>
      </c>
    </row>
    <row r="369" s="2" customFormat="1" ht="24.15" customHeight="1">
      <c r="A369" s="38"/>
      <c r="B369" s="39"/>
      <c r="C369" s="204" t="s">
        <v>652</v>
      </c>
      <c r="D369" s="204" t="s">
        <v>126</v>
      </c>
      <c r="E369" s="205" t="s">
        <v>653</v>
      </c>
      <c r="F369" s="206" t="s">
        <v>654</v>
      </c>
      <c r="G369" s="207" t="s">
        <v>655</v>
      </c>
      <c r="H369" s="208">
        <v>1</v>
      </c>
      <c r="I369" s="209"/>
      <c r="J369" s="210">
        <f>ROUND(I369*H369,2)</f>
        <v>0</v>
      </c>
      <c r="K369" s="206" t="s">
        <v>19</v>
      </c>
      <c r="L369" s="44"/>
      <c r="M369" s="211" t="s">
        <v>19</v>
      </c>
      <c r="N369" s="212" t="s">
        <v>44</v>
      </c>
      <c r="O369" s="84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131</v>
      </c>
      <c r="AT369" s="215" t="s">
        <v>126</v>
      </c>
      <c r="AU369" s="215" t="s">
        <v>81</v>
      </c>
      <c r="AY369" s="17" t="s">
        <v>123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81</v>
      </c>
      <c r="BK369" s="216">
        <f>ROUND(I369*H369,2)</f>
        <v>0</v>
      </c>
      <c r="BL369" s="17" t="s">
        <v>131</v>
      </c>
      <c r="BM369" s="215" t="s">
        <v>656</v>
      </c>
    </row>
    <row r="370" s="2" customFormat="1">
      <c r="A370" s="38"/>
      <c r="B370" s="39"/>
      <c r="C370" s="40"/>
      <c r="D370" s="217" t="s">
        <v>133</v>
      </c>
      <c r="E370" s="40"/>
      <c r="F370" s="218" t="s">
        <v>654</v>
      </c>
      <c r="G370" s="40"/>
      <c r="H370" s="40"/>
      <c r="I370" s="219"/>
      <c r="J370" s="40"/>
      <c r="K370" s="40"/>
      <c r="L370" s="44"/>
      <c r="M370" s="245"/>
      <c r="N370" s="246"/>
      <c r="O370" s="247"/>
      <c r="P370" s="247"/>
      <c r="Q370" s="247"/>
      <c r="R370" s="247"/>
      <c r="S370" s="247"/>
      <c r="T370" s="24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133</v>
      </c>
      <c r="AU370" s="17" t="s">
        <v>81</v>
      </c>
    </row>
    <row r="371" s="2" customFormat="1" ht="6.96" customHeight="1">
      <c r="A371" s="38"/>
      <c r="B371" s="59"/>
      <c r="C371" s="60"/>
      <c r="D371" s="60"/>
      <c r="E371" s="60"/>
      <c r="F371" s="60"/>
      <c r="G371" s="60"/>
      <c r="H371" s="60"/>
      <c r="I371" s="60"/>
      <c r="J371" s="60"/>
      <c r="K371" s="60"/>
      <c r="L371" s="44"/>
      <c r="M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</row>
  </sheetData>
  <sheetProtection sheet="1" autoFilter="0" formatColumns="0" formatRows="0" objects="1" scenarios="1" spinCount="100000" saltValue="4OAln+GItwOs00NfW/v77arpRR7f2JNT+Qdp6qandrvkyic1BKUeqHR1jfy86VaFmahLtp+5Cl3P5e6Sfrlpmg==" hashValue="kbgLNgyxjiC5a64YbZAnfjBh83U/+Xg2pOj07xg/BkKVD8Hf7PixGG4ht+wlhrHavZYUNRBfj3bR27tnroOH2Q==" algorithmName="SHA-512" password="CC35"/>
  <autoFilter ref="C86:K37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22251105"/>
    <hyperlink ref="F96" r:id="rId2" display="https://podminky.urs.cz/item/CS_URS_2023_01/131151102"/>
    <hyperlink ref="F99" r:id="rId3" display="https://podminky.urs.cz/item/CS_URS_2023_01/132351102"/>
    <hyperlink ref="F103" r:id="rId4" display="https://podminky.urs.cz/item/CS_URS_2023_01/174151101"/>
    <hyperlink ref="F106" r:id="rId5" display="https://podminky.urs.cz/item/CS_URS_2023_01/181006112"/>
    <hyperlink ref="F112" r:id="rId6" display="https://podminky.urs.cz/item/CS_URS_2023_01/181411131"/>
    <hyperlink ref="F117" r:id="rId7" display="https://podminky.urs.cz/item/CS_URS_2023_01/181912111"/>
    <hyperlink ref="F120" r:id="rId8" display="https://podminky.urs.cz/item/CS_URS_2023_01/181951112"/>
    <hyperlink ref="F125" r:id="rId9" display="https://podminky.urs.cz/item/CS_URS_2023_01/564851111"/>
    <hyperlink ref="F129" r:id="rId10" display="https://podminky.urs.cz/item/CS_URS_2023_01/564951313"/>
    <hyperlink ref="F133" r:id="rId11" display="https://podminky.urs.cz/item/CS_URS_2023_01/565155111"/>
    <hyperlink ref="F137" r:id="rId12" display="https://podminky.urs.cz/item/CS_URS_2023_01/573191111"/>
    <hyperlink ref="F141" r:id="rId13" display="https://podminky.urs.cz/item/CS_URS_2023_01/573231108"/>
    <hyperlink ref="F145" r:id="rId14" display="https://podminky.urs.cz/item/CS_URS_2023_01/577134111"/>
    <hyperlink ref="F149" r:id="rId15" display="https://podminky.urs.cz/item/CS_URS_2023_01/596211112"/>
    <hyperlink ref="F158" r:id="rId16" display="https://podminky.urs.cz/item/CS_URS_2023_01/596212213"/>
    <hyperlink ref="F164" r:id="rId17" display="https://podminky.urs.cz/item/CS_URS_2023_01/564871111"/>
    <hyperlink ref="F169" r:id="rId18" display="https://podminky.urs.cz/item/CS_URS_2023_01/871310310"/>
    <hyperlink ref="F174" r:id="rId19" display="https://podminky.urs.cz/item/CS_URS_2023_01/877310310"/>
    <hyperlink ref="F199" r:id="rId20" display="https://podminky.urs.cz/item/CS_URS_2023_01/936992168"/>
    <hyperlink ref="F205" r:id="rId21" display="https://podminky.urs.cz/item/CS_URS_2023_01/113106171"/>
    <hyperlink ref="F208" r:id="rId22" display="https://podminky.urs.cz/item/CS_URS_2023_01/113106184"/>
    <hyperlink ref="F211" r:id="rId23" display="https://podminky.urs.cz/item/CS_URS_2023_01/113107223"/>
    <hyperlink ref="F215" r:id="rId24" display="https://podminky.urs.cz/item/CS_URS_2023_01/113107241"/>
    <hyperlink ref="F219" r:id="rId25" display="https://podminky.urs.cz/item/CS_URS_2023_01/113107332"/>
    <hyperlink ref="F222" r:id="rId26" display="https://podminky.urs.cz/item/CS_URS_2023_01/113154123"/>
    <hyperlink ref="F225" r:id="rId27" display="https://podminky.urs.cz/item/CS_URS_2023_01/113201112"/>
    <hyperlink ref="F228" r:id="rId28" display="https://podminky.urs.cz/item/CS_URS_2023_01/211971110"/>
    <hyperlink ref="F234" r:id="rId29" display="https://podminky.urs.cz/item/CS_URS_2023_01/212752402"/>
    <hyperlink ref="F237" r:id="rId30" display="https://podminky.urs.cz/item/CS_URS_2023_01/339921132"/>
    <hyperlink ref="F244" r:id="rId31" display="https://podminky.urs.cz/item/CS_URS_2023_01/899231111"/>
    <hyperlink ref="F247" r:id="rId32" display="https://podminky.urs.cz/item/CS_URS_2023_01/899331111"/>
    <hyperlink ref="F250" r:id="rId33" display="https://podminky.urs.cz/item/CS_URS_2023_01/899431111"/>
    <hyperlink ref="F267" r:id="rId34" display="https://podminky.urs.cz/item/CS_URS_2023_01/915211115"/>
    <hyperlink ref="F270" r:id="rId35" display="https://podminky.urs.cz/item/CS_URS_2023_01/915611111"/>
    <hyperlink ref="F273" r:id="rId36" display="https://podminky.urs.cz/item/CS_URS_2023_01/916131213"/>
    <hyperlink ref="F283" r:id="rId37" display="https://podminky.urs.cz/item/CS_URS_2023_01/916231213"/>
    <hyperlink ref="F288" r:id="rId38" display="https://podminky.urs.cz/item/CS_URS_2023_01/916331112"/>
    <hyperlink ref="F293" r:id="rId39" display="https://podminky.urs.cz/item/CS_URS_2023_01/919122122"/>
    <hyperlink ref="F299" r:id="rId40" display="https://podminky.urs.cz/item/CS_URS_2023_01/171201221"/>
    <hyperlink ref="F303" r:id="rId41" display="https://podminky.urs.cz/item/CS_URS_2023_01/997221551"/>
    <hyperlink ref="F307" r:id="rId42" display="https://podminky.urs.cz/item/CS_URS_2023_01/997221559"/>
    <hyperlink ref="F311" r:id="rId43" display="https://podminky.urs.cz/item/CS_URS_2023_01/997221571"/>
    <hyperlink ref="F315" r:id="rId44" display="https://podminky.urs.cz/item/CS_URS_2023_01/997221579"/>
    <hyperlink ref="F319" r:id="rId45" display="https://podminky.urs.cz/item/CS_URS_2023_01/997221611"/>
    <hyperlink ref="F323" r:id="rId46" display="https://podminky.urs.cz/item/CS_URS_2023_01/997221612"/>
    <hyperlink ref="F327" r:id="rId47" display="https://podminky.urs.cz/item/CS_URS_2023_01/997221861"/>
    <hyperlink ref="F331" r:id="rId48" display="https://podminky.urs.cz/item/CS_URS_2023_01/997221875"/>
    <hyperlink ref="F336" r:id="rId49" display="https://podminky.urs.cz/item/CS_URS_2023_01/998225111"/>
    <hyperlink ref="F339" r:id="rId50" display="https://podminky.urs.cz/item/CS_URS_2023_01/998225194"/>
    <hyperlink ref="F342" r:id="rId51" display="https://podminky.urs.cz/item/CS_URS_2023_01/998225195"/>
    <hyperlink ref="F368" r:id="rId52" display="https://podminky.urs.cz/item/CS_URS_2023_01/0431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Rekonstrukce povrchu části komunikace v ulicích Pod Kaňkem a U Nadjezdu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657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1. 5. 2023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33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34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ROUND((SUM(BE87:BE351)),  2)</f>
        <v>0</v>
      </c>
      <c r="G33" s="38"/>
      <c r="H33" s="38"/>
      <c r="I33" s="148">
        <v>0.20999999999999999</v>
      </c>
      <c r="J33" s="147">
        <f>ROUND(((SUM(BE87:BE351))*I33),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ROUND((SUM(BF87:BF351)),  2)</f>
        <v>0</v>
      </c>
      <c r="G34" s="38"/>
      <c r="H34" s="38"/>
      <c r="I34" s="148">
        <v>0.14999999999999999</v>
      </c>
      <c r="J34" s="147">
        <f>ROUND(((SUM(BF87:BF351))*I34),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ROUND((SUM(BG87:BG351)),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ROUND((SUM(BH87:BH351)),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ROUND((SUM(BI87:BI351)),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Rekonstrukce povrchu části komunikace v ulicích Pod Kaňkem a U Nadjezdu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102 - Komunikace a zpev. plochy - Pod Kaňkem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Kutná Hora</v>
      </c>
      <c r="G52" s="40"/>
      <c r="H52" s="40"/>
      <c r="I52" s="32" t="s">
        <v>23</v>
      </c>
      <c r="J52" s="72" t="str">
        <f>IF(J12="","",J12)</f>
        <v>1. 5. 2023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Kutná Hora</v>
      </c>
      <c r="G54" s="40"/>
      <c r="H54" s="40"/>
      <c r="I54" s="32" t="s">
        <v>32</v>
      </c>
      <c r="J54" s="36" t="str">
        <f>E21</f>
        <v>Ing. Tomáš Pospíšil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Tomáš Pospíšil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J128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J171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J209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J277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J314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107</v>
      </c>
      <c r="E67" s="168"/>
      <c r="F67" s="168"/>
      <c r="G67" s="168"/>
      <c r="H67" s="168"/>
      <c r="I67" s="168"/>
      <c r="J67" s="169">
        <f>J324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Rekonstrukce povrchu části komunikace v ulicích Pod Kaňkem a U Nadjezdu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94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102 - Komunikace a zpev. plochy - Pod Kaňkem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Kutná Hora</v>
      </c>
      <c r="G81" s="40"/>
      <c r="H81" s="40"/>
      <c r="I81" s="32" t="s">
        <v>23</v>
      </c>
      <c r="J81" s="72" t="str">
        <f>IF(J12="","",J12)</f>
        <v>1. 5. 2023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Kutná Hora</v>
      </c>
      <c r="G83" s="40"/>
      <c r="H83" s="40"/>
      <c r="I83" s="32" t="s">
        <v>32</v>
      </c>
      <c r="J83" s="36" t="str">
        <f>E21</f>
        <v>Ing. Tomáš Pospíšil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30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>Ing. Tomáš Pospíšil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109</v>
      </c>
      <c r="D86" s="180" t="s">
        <v>58</v>
      </c>
      <c r="E86" s="180" t="s">
        <v>54</v>
      </c>
      <c r="F86" s="180" t="s">
        <v>55</v>
      </c>
      <c r="G86" s="180" t="s">
        <v>110</v>
      </c>
      <c r="H86" s="180" t="s">
        <v>111</v>
      </c>
      <c r="I86" s="180" t="s">
        <v>112</v>
      </c>
      <c r="J86" s="180" t="s">
        <v>98</v>
      </c>
      <c r="K86" s="181" t="s">
        <v>113</v>
      </c>
      <c r="L86" s="182"/>
      <c r="M86" s="92" t="s">
        <v>19</v>
      </c>
      <c r="N86" s="93" t="s">
        <v>43</v>
      </c>
      <c r="O86" s="93" t="s">
        <v>114</v>
      </c>
      <c r="P86" s="93" t="s">
        <v>115</v>
      </c>
      <c r="Q86" s="93" t="s">
        <v>116</v>
      </c>
      <c r="R86" s="93" t="s">
        <v>117</v>
      </c>
      <c r="S86" s="93" t="s">
        <v>118</v>
      </c>
      <c r="T86" s="94" t="s">
        <v>119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120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P88+P324</f>
        <v>0</v>
      </c>
      <c r="Q87" s="96"/>
      <c r="R87" s="185">
        <f>R88+R324</f>
        <v>126.05740299999999</v>
      </c>
      <c r="S87" s="96"/>
      <c r="T87" s="186">
        <f>T88+T324</f>
        <v>269.7869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99</v>
      </c>
      <c r="BK87" s="187">
        <f>BK88+BK324</f>
        <v>0</v>
      </c>
    </row>
    <row r="88" s="12" customFormat="1" ht="25.92" customHeight="1">
      <c r="A88" s="12"/>
      <c r="B88" s="188"/>
      <c r="C88" s="189"/>
      <c r="D88" s="190" t="s">
        <v>72</v>
      </c>
      <c r="E88" s="191" t="s">
        <v>121</v>
      </c>
      <c r="F88" s="191" t="s">
        <v>122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P89+P128+P171+P209+P277+P314</f>
        <v>0</v>
      </c>
      <c r="Q88" s="196"/>
      <c r="R88" s="197">
        <f>R89+R128+R171+R209+R277+R314</f>
        <v>126.05740299999999</v>
      </c>
      <c r="S88" s="196"/>
      <c r="T88" s="198">
        <f>T89+T128+T171+T209+T277+T314</f>
        <v>269.7869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72</v>
      </c>
      <c r="AU88" s="200" t="s">
        <v>73</v>
      </c>
      <c r="AY88" s="199" t="s">
        <v>123</v>
      </c>
      <c r="BK88" s="201">
        <f>BK89+BK128+BK171+BK209+BK277+BK314</f>
        <v>0</v>
      </c>
    </row>
    <row r="89" s="12" customFormat="1" ht="22.8" customHeight="1">
      <c r="A89" s="12"/>
      <c r="B89" s="188"/>
      <c r="C89" s="189"/>
      <c r="D89" s="190" t="s">
        <v>72</v>
      </c>
      <c r="E89" s="202" t="s">
        <v>81</v>
      </c>
      <c r="F89" s="202" t="s">
        <v>124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SUM(P90:P127)</f>
        <v>0</v>
      </c>
      <c r="Q89" s="196"/>
      <c r="R89" s="197">
        <f>SUM(R90:R127)</f>
        <v>28.487400000000001</v>
      </c>
      <c r="S89" s="196"/>
      <c r="T89" s="198">
        <f>SUM(T90:T127)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81</v>
      </c>
      <c r="AY89" s="199" t="s">
        <v>123</v>
      </c>
      <c r="BK89" s="201">
        <f>SUM(BK90:BK127)</f>
        <v>0</v>
      </c>
    </row>
    <row r="90" s="2" customFormat="1" ht="33" customHeight="1">
      <c r="A90" s="38"/>
      <c r="B90" s="39"/>
      <c r="C90" s="204" t="s">
        <v>475</v>
      </c>
      <c r="D90" s="204" t="s">
        <v>126</v>
      </c>
      <c r="E90" s="205" t="s">
        <v>127</v>
      </c>
      <c r="F90" s="206" t="s">
        <v>128</v>
      </c>
      <c r="G90" s="207" t="s">
        <v>129</v>
      </c>
      <c r="H90" s="208">
        <v>245.63</v>
      </c>
      <c r="I90" s="209"/>
      <c r="J90" s="210">
        <f>ROUND(I90*H90,2)</f>
        <v>0</v>
      </c>
      <c r="K90" s="206" t="s">
        <v>130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131</v>
      </c>
      <c r="AT90" s="215" t="s">
        <v>126</v>
      </c>
      <c r="AU90" s="215" t="s">
        <v>83</v>
      </c>
      <c r="AY90" s="17" t="s">
        <v>123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131</v>
      </c>
      <c r="BM90" s="215" t="s">
        <v>658</v>
      </c>
    </row>
    <row r="91" s="2" customFormat="1">
      <c r="A91" s="38"/>
      <c r="B91" s="39"/>
      <c r="C91" s="40"/>
      <c r="D91" s="217" t="s">
        <v>133</v>
      </c>
      <c r="E91" s="40"/>
      <c r="F91" s="218" t="s">
        <v>134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</v>
      </c>
      <c r="AU91" s="17" t="s">
        <v>83</v>
      </c>
    </row>
    <row r="92" s="2" customFormat="1">
      <c r="A92" s="38"/>
      <c r="B92" s="39"/>
      <c r="C92" s="40"/>
      <c r="D92" s="222" t="s">
        <v>135</v>
      </c>
      <c r="E92" s="40"/>
      <c r="F92" s="223" t="s">
        <v>136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83</v>
      </c>
    </row>
    <row r="93" s="13" customFormat="1">
      <c r="A93" s="13"/>
      <c r="B93" s="224"/>
      <c r="C93" s="225"/>
      <c r="D93" s="217" t="s">
        <v>137</v>
      </c>
      <c r="E93" s="226" t="s">
        <v>19</v>
      </c>
      <c r="F93" s="227" t="s">
        <v>659</v>
      </c>
      <c r="G93" s="225"/>
      <c r="H93" s="228">
        <v>245.63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137</v>
      </c>
      <c r="AU93" s="234" t="s">
        <v>83</v>
      </c>
      <c r="AV93" s="13" t="s">
        <v>83</v>
      </c>
      <c r="AW93" s="13" t="s">
        <v>35</v>
      </c>
      <c r="AX93" s="13" t="s">
        <v>81</v>
      </c>
      <c r="AY93" s="234" t="s">
        <v>123</v>
      </c>
    </row>
    <row r="94" s="2" customFormat="1" ht="33" customHeight="1">
      <c r="A94" s="38"/>
      <c r="B94" s="39"/>
      <c r="C94" s="204" t="s">
        <v>482</v>
      </c>
      <c r="D94" s="204" t="s">
        <v>126</v>
      </c>
      <c r="E94" s="205" t="s">
        <v>140</v>
      </c>
      <c r="F94" s="206" t="s">
        <v>141</v>
      </c>
      <c r="G94" s="207" t="s">
        <v>129</v>
      </c>
      <c r="H94" s="208">
        <v>4.5</v>
      </c>
      <c r="I94" s="209"/>
      <c r="J94" s="210">
        <f>ROUND(I94*H94,2)</f>
        <v>0</v>
      </c>
      <c r="K94" s="206" t="s">
        <v>130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131</v>
      </c>
      <c r="AT94" s="215" t="s">
        <v>126</v>
      </c>
      <c r="AU94" s="215" t="s">
        <v>83</v>
      </c>
      <c r="AY94" s="17" t="s">
        <v>123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131</v>
      </c>
      <c r="BM94" s="215" t="s">
        <v>660</v>
      </c>
    </row>
    <row r="95" s="2" customFormat="1">
      <c r="A95" s="38"/>
      <c r="B95" s="39"/>
      <c r="C95" s="40"/>
      <c r="D95" s="217" t="s">
        <v>133</v>
      </c>
      <c r="E95" s="40"/>
      <c r="F95" s="218" t="s">
        <v>143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133</v>
      </c>
      <c r="AU95" s="17" t="s">
        <v>83</v>
      </c>
    </row>
    <row r="96" s="2" customFormat="1">
      <c r="A96" s="38"/>
      <c r="B96" s="39"/>
      <c r="C96" s="40"/>
      <c r="D96" s="222" t="s">
        <v>135</v>
      </c>
      <c r="E96" s="40"/>
      <c r="F96" s="223" t="s">
        <v>144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83</v>
      </c>
    </row>
    <row r="97" s="13" customFormat="1">
      <c r="A97" s="13"/>
      <c r="B97" s="224"/>
      <c r="C97" s="225"/>
      <c r="D97" s="217" t="s">
        <v>137</v>
      </c>
      <c r="E97" s="226" t="s">
        <v>19</v>
      </c>
      <c r="F97" s="227" t="s">
        <v>661</v>
      </c>
      <c r="G97" s="225"/>
      <c r="H97" s="228">
        <v>4.5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137</v>
      </c>
      <c r="AU97" s="234" t="s">
        <v>83</v>
      </c>
      <c r="AV97" s="13" t="s">
        <v>83</v>
      </c>
      <c r="AW97" s="13" t="s">
        <v>35</v>
      </c>
      <c r="AX97" s="13" t="s">
        <v>81</v>
      </c>
      <c r="AY97" s="234" t="s">
        <v>123</v>
      </c>
    </row>
    <row r="98" s="2" customFormat="1" ht="33" customHeight="1">
      <c r="A98" s="38"/>
      <c r="B98" s="39"/>
      <c r="C98" s="204" t="s">
        <v>8</v>
      </c>
      <c r="D98" s="204" t="s">
        <v>126</v>
      </c>
      <c r="E98" s="205" t="s">
        <v>146</v>
      </c>
      <c r="F98" s="206" t="s">
        <v>147</v>
      </c>
      <c r="G98" s="207" t="s">
        <v>129</v>
      </c>
      <c r="H98" s="208">
        <v>34.200000000000003</v>
      </c>
      <c r="I98" s="209"/>
      <c r="J98" s="210">
        <f>ROUND(I98*H98,2)</f>
        <v>0</v>
      </c>
      <c r="K98" s="206" t="s">
        <v>130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131</v>
      </c>
      <c r="AT98" s="215" t="s">
        <v>126</v>
      </c>
      <c r="AU98" s="215" t="s">
        <v>83</v>
      </c>
      <c r="AY98" s="17" t="s">
        <v>123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131</v>
      </c>
      <c r="BM98" s="215" t="s">
        <v>662</v>
      </c>
    </row>
    <row r="99" s="2" customFormat="1">
      <c r="A99" s="38"/>
      <c r="B99" s="39"/>
      <c r="C99" s="40"/>
      <c r="D99" s="217" t="s">
        <v>133</v>
      </c>
      <c r="E99" s="40"/>
      <c r="F99" s="218" t="s">
        <v>149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133</v>
      </c>
      <c r="AU99" s="17" t="s">
        <v>83</v>
      </c>
    </row>
    <row r="100" s="2" customFormat="1">
      <c r="A100" s="38"/>
      <c r="B100" s="39"/>
      <c r="C100" s="40"/>
      <c r="D100" s="222" t="s">
        <v>135</v>
      </c>
      <c r="E100" s="40"/>
      <c r="F100" s="223" t="s">
        <v>150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83</v>
      </c>
    </row>
    <row r="101" s="13" customFormat="1">
      <c r="A101" s="13"/>
      <c r="B101" s="224"/>
      <c r="C101" s="225"/>
      <c r="D101" s="217" t="s">
        <v>137</v>
      </c>
      <c r="E101" s="226" t="s">
        <v>19</v>
      </c>
      <c r="F101" s="227" t="s">
        <v>663</v>
      </c>
      <c r="G101" s="225"/>
      <c r="H101" s="228">
        <v>34.200000000000003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137</v>
      </c>
      <c r="AU101" s="234" t="s">
        <v>83</v>
      </c>
      <c r="AV101" s="13" t="s">
        <v>83</v>
      </c>
      <c r="AW101" s="13" t="s">
        <v>35</v>
      </c>
      <c r="AX101" s="13" t="s">
        <v>81</v>
      </c>
      <c r="AY101" s="234" t="s">
        <v>123</v>
      </c>
    </row>
    <row r="102" s="2" customFormat="1" ht="24.15" customHeight="1">
      <c r="A102" s="38"/>
      <c r="B102" s="39"/>
      <c r="C102" s="204" t="s">
        <v>489</v>
      </c>
      <c r="D102" s="204" t="s">
        <v>126</v>
      </c>
      <c r="E102" s="205" t="s">
        <v>153</v>
      </c>
      <c r="F102" s="206" t="s">
        <v>154</v>
      </c>
      <c r="G102" s="207" t="s">
        <v>129</v>
      </c>
      <c r="H102" s="208">
        <v>38.700000000000003</v>
      </c>
      <c r="I102" s="209"/>
      <c r="J102" s="210">
        <f>ROUND(I102*H102,2)</f>
        <v>0</v>
      </c>
      <c r="K102" s="206" t="s">
        <v>130</v>
      </c>
      <c r="L102" s="44"/>
      <c r="M102" s="211" t="s">
        <v>19</v>
      </c>
      <c r="N102" s="212" t="s">
        <v>44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131</v>
      </c>
      <c r="AT102" s="215" t="s">
        <v>126</v>
      </c>
      <c r="AU102" s="215" t="s">
        <v>83</v>
      </c>
      <c r="AY102" s="17" t="s">
        <v>123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131</v>
      </c>
      <c r="BM102" s="215" t="s">
        <v>664</v>
      </c>
    </row>
    <row r="103" s="2" customFormat="1">
      <c r="A103" s="38"/>
      <c r="B103" s="39"/>
      <c r="C103" s="40"/>
      <c r="D103" s="217" t="s">
        <v>133</v>
      </c>
      <c r="E103" s="40"/>
      <c r="F103" s="218" t="s">
        <v>156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133</v>
      </c>
      <c r="AU103" s="17" t="s">
        <v>83</v>
      </c>
    </row>
    <row r="104" s="2" customFormat="1">
      <c r="A104" s="38"/>
      <c r="B104" s="39"/>
      <c r="C104" s="40"/>
      <c r="D104" s="222" t="s">
        <v>135</v>
      </c>
      <c r="E104" s="40"/>
      <c r="F104" s="223" t="s">
        <v>157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135</v>
      </c>
      <c r="AU104" s="17" t="s">
        <v>83</v>
      </c>
    </row>
    <row r="105" s="13" customFormat="1">
      <c r="A105" s="13"/>
      <c r="B105" s="224"/>
      <c r="C105" s="225"/>
      <c r="D105" s="217" t="s">
        <v>137</v>
      </c>
      <c r="E105" s="226" t="s">
        <v>19</v>
      </c>
      <c r="F105" s="227" t="s">
        <v>665</v>
      </c>
      <c r="G105" s="225"/>
      <c r="H105" s="228">
        <v>38.700000000000003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137</v>
      </c>
      <c r="AU105" s="234" t="s">
        <v>83</v>
      </c>
      <c r="AV105" s="13" t="s">
        <v>83</v>
      </c>
      <c r="AW105" s="13" t="s">
        <v>35</v>
      </c>
      <c r="AX105" s="13" t="s">
        <v>81</v>
      </c>
      <c r="AY105" s="234" t="s">
        <v>123</v>
      </c>
    </row>
    <row r="106" s="2" customFormat="1" ht="24.15" customHeight="1">
      <c r="A106" s="38"/>
      <c r="B106" s="39"/>
      <c r="C106" s="204" t="s">
        <v>403</v>
      </c>
      <c r="D106" s="204" t="s">
        <v>126</v>
      </c>
      <c r="E106" s="205" t="s">
        <v>159</v>
      </c>
      <c r="F106" s="206" t="s">
        <v>160</v>
      </c>
      <c r="G106" s="207" t="s">
        <v>161</v>
      </c>
      <c r="H106" s="208">
        <v>158</v>
      </c>
      <c r="I106" s="209"/>
      <c r="J106" s="210">
        <f>ROUND(I106*H106,2)</f>
        <v>0</v>
      </c>
      <c r="K106" s="206" t="s">
        <v>130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131</v>
      </c>
      <c r="AT106" s="215" t="s">
        <v>126</v>
      </c>
      <c r="AU106" s="215" t="s">
        <v>83</v>
      </c>
      <c r="AY106" s="17" t="s">
        <v>123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131</v>
      </c>
      <c r="BM106" s="215" t="s">
        <v>666</v>
      </c>
    </row>
    <row r="107" s="2" customFormat="1">
      <c r="A107" s="38"/>
      <c r="B107" s="39"/>
      <c r="C107" s="40"/>
      <c r="D107" s="217" t="s">
        <v>133</v>
      </c>
      <c r="E107" s="40"/>
      <c r="F107" s="218" t="s">
        <v>163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133</v>
      </c>
      <c r="AU107" s="17" t="s">
        <v>83</v>
      </c>
    </row>
    <row r="108" s="2" customFormat="1">
      <c r="A108" s="38"/>
      <c r="B108" s="39"/>
      <c r="C108" s="40"/>
      <c r="D108" s="222" t="s">
        <v>135</v>
      </c>
      <c r="E108" s="40"/>
      <c r="F108" s="223" t="s">
        <v>164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135</v>
      </c>
      <c r="AU108" s="17" t="s">
        <v>83</v>
      </c>
    </row>
    <row r="109" s="13" customFormat="1">
      <c r="A109" s="13"/>
      <c r="B109" s="224"/>
      <c r="C109" s="225"/>
      <c r="D109" s="217" t="s">
        <v>137</v>
      </c>
      <c r="E109" s="226" t="s">
        <v>19</v>
      </c>
      <c r="F109" s="227" t="s">
        <v>667</v>
      </c>
      <c r="G109" s="225"/>
      <c r="H109" s="228">
        <v>158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137</v>
      </c>
      <c r="AU109" s="234" t="s">
        <v>83</v>
      </c>
      <c r="AV109" s="13" t="s">
        <v>83</v>
      </c>
      <c r="AW109" s="13" t="s">
        <v>35</v>
      </c>
      <c r="AX109" s="13" t="s">
        <v>81</v>
      </c>
      <c r="AY109" s="234" t="s">
        <v>123</v>
      </c>
    </row>
    <row r="110" s="2" customFormat="1" ht="16.5" customHeight="1">
      <c r="A110" s="38"/>
      <c r="B110" s="39"/>
      <c r="C110" s="235" t="s">
        <v>409</v>
      </c>
      <c r="D110" s="235" t="s">
        <v>166</v>
      </c>
      <c r="E110" s="236" t="s">
        <v>167</v>
      </c>
      <c r="F110" s="237" t="s">
        <v>168</v>
      </c>
      <c r="G110" s="238" t="s">
        <v>169</v>
      </c>
      <c r="H110" s="239">
        <v>28.440000000000001</v>
      </c>
      <c r="I110" s="240"/>
      <c r="J110" s="241">
        <f>ROUND(I110*H110,2)</f>
        <v>0</v>
      </c>
      <c r="K110" s="237" t="s">
        <v>130</v>
      </c>
      <c r="L110" s="242"/>
      <c r="M110" s="243" t="s">
        <v>19</v>
      </c>
      <c r="N110" s="244" t="s">
        <v>44</v>
      </c>
      <c r="O110" s="84"/>
      <c r="P110" s="213">
        <f>O110*H110</f>
        <v>0</v>
      </c>
      <c r="Q110" s="213">
        <v>1</v>
      </c>
      <c r="R110" s="213">
        <f>Q110*H110</f>
        <v>28.440000000000001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170</v>
      </c>
      <c r="AT110" s="215" t="s">
        <v>166</v>
      </c>
      <c r="AU110" s="215" t="s">
        <v>83</v>
      </c>
      <c r="AY110" s="17" t="s">
        <v>123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131</v>
      </c>
      <c r="BM110" s="215" t="s">
        <v>668</v>
      </c>
    </row>
    <row r="111" s="2" customFormat="1">
      <c r="A111" s="38"/>
      <c r="B111" s="39"/>
      <c r="C111" s="40"/>
      <c r="D111" s="217" t="s">
        <v>133</v>
      </c>
      <c r="E111" s="40"/>
      <c r="F111" s="218" t="s">
        <v>168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133</v>
      </c>
      <c r="AU111" s="17" t="s">
        <v>83</v>
      </c>
    </row>
    <row r="112" s="13" customFormat="1">
      <c r="A112" s="13"/>
      <c r="B112" s="224"/>
      <c r="C112" s="225"/>
      <c r="D112" s="217" t="s">
        <v>137</v>
      </c>
      <c r="E112" s="226" t="s">
        <v>19</v>
      </c>
      <c r="F112" s="227" t="s">
        <v>669</v>
      </c>
      <c r="G112" s="225"/>
      <c r="H112" s="228">
        <v>28.440000000000001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137</v>
      </c>
      <c r="AU112" s="234" t="s">
        <v>83</v>
      </c>
      <c r="AV112" s="13" t="s">
        <v>83</v>
      </c>
      <c r="AW112" s="13" t="s">
        <v>35</v>
      </c>
      <c r="AX112" s="13" t="s">
        <v>81</v>
      </c>
      <c r="AY112" s="234" t="s">
        <v>123</v>
      </c>
    </row>
    <row r="113" s="2" customFormat="1" ht="24.15" customHeight="1">
      <c r="A113" s="38"/>
      <c r="B113" s="39"/>
      <c r="C113" s="204" t="s">
        <v>413</v>
      </c>
      <c r="D113" s="204" t="s">
        <v>126</v>
      </c>
      <c r="E113" s="205" t="s">
        <v>174</v>
      </c>
      <c r="F113" s="206" t="s">
        <v>175</v>
      </c>
      <c r="G113" s="207" t="s">
        <v>161</v>
      </c>
      <c r="H113" s="208">
        <v>158</v>
      </c>
      <c r="I113" s="209"/>
      <c r="J113" s="210">
        <f>ROUND(I113*H113,2)</f>
        <v>0</v>
      </c>
      <c r="K113" s="206" t="s">
        <v>130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131</v>
      </c>
      <c r="AT113" s="215" t="s">
        <v>126</v>
      </c>
      <c r="AU113" s="215" t="s">
        <v>83</v>
      </c>
      <c r="AY113" s="17" t="s">
        <v>123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131</v>
      </c>
      <c r="BM113" s="215" t="s">
        <v>670</v>
      </c>
    </row>
    <row r="114" s="2" customFormat="1">
      <c r="A114" s="38"/>
      <c r="B114" s="39"/>
      <c r="C114" s="40"/>
      <c r="D114" s="217" t="s">
        <v>133</v>
      </c>
      <c r="E114" s="40"/>
      <c r="F114" s="218" t="s">
        <v>177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133</v>
      </c>
      <c r="AU114" s="17" t="s">
        <v>83</v>
      </c>
    </row>
    <row r="115" s="2" customFormat="1">
      <c r="A115" s="38"/>
      <c r="B115" s="39"/>
      <c r="C115" s="40"/>
      <c r="D115" s="222" t="s">
        <v>135</v>
      </c>
      <c r="E115" s="40"/>
      <c r="F115" s="223" t="s">
        <v>178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135</v>
      </c>
      <c r="AU115" s="17" t="s">
        <v>83</v>
      </c>
    </row>
    <row r="116" s="13" customFormat="1">
      <c r="A116" s="13"/>
      <c r="B116" s="224"/>
      <c r="C116" s="225"/>
      <c r="D116" s="217" t="s">
        <v>137</v>
      </c>
      <c r="E116" s="226" t="s">
        <v>19</v>
      </c>
      <c r="F116" s="227" t="s">
        <v>667</v>
      </c>
      <c r="G116" s="225"/>
      <c r="H116" s="228">
        <v>158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137</v>
      </c>
      <c r="AU116" s="234" t="s">
        <v>83</v>
      </c>
      <c r="AV116" s="13" t="s">
        <v>83</v>
      </c>
      <c r="AW116" s="13" t="s">
        <v>35</v>
      </c>
      <c r="AX116" s="13" t="s">
        <v>81</v>
      </c>
      <c r="AY116" s="234" t="s">
        <v>123</v>
      </c>
    </row>
    <row r="117" s="2" customFormat="1" ht="16.5" customHeight="1">
      <c r="A117" s="38"/>
      <c r="B117" s="39"/>
      <c r="C117" s="235" t="s">
        <v>493</v>
      </c>
      <c r="D117" s="235" t="s">
        <v>166</v>
      </c>
      <c r="E117" s="236" t="s">
        <v>180</v>
      </c>
      <c r="F117" s="237" t="s">
        <v>181</v>
      </c>
      <c r="G117" s="238" t="s">
        <v>182</v>
      </c>
      <c r="H117" s="239">
        <v>47.399999999999999</v>
      </c>
      <c r="I117" s="240"/>
      <c r="J117" s="241">
        <f>ROUND(I117*H117,2)</f>
        <v>0</v>
      </c>
      <c r="K117" s="237" t="s">
        <v>130</v>
      </c>
      <c r="L117" s="242"/>
      <c r="M117" s="243" t="s">
        <v>19</v>
      </c>
      <c r="N117" s="244" t="s">
        <v>44</v>
      </c>
      <c r="O117" s="84"/>
      <c r="P117" s="213">
        <f>O117*H117</f>
        <v>0</v>
      </c>
      <c r="Q117" s="213">
        <v>0.001</v>
      </c>
      <c r="R117" s="213">
        <f>Q117*H117</f>
        <v>0.047399999999999998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170</v>
      </c>
      <c r="AT117" s="215" t="s">
        <v>166</v>
      </c>
      <c r="AU117" s="215" t="s">
        <v>83</v>
      </c>
      <c r="AY117" s="17" t="s">
        <v>123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131</v>
      </c>
      <c r="BM117" s="215" t="s">
        <v>671</v>
      </c>
    </row>
    <row r="118" s="2" customFormat="1">
      <c r="A118" s="38"/>
      <c r="B118" s="39"/>
      <c r="C118" s="40"/>
      <c r="D118" s="217" t="s">
        <v>133</v>
      </c>
      <c r="E118" s="40"/>
      <c r="F118" s="218" t="s">
        <v>181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133</v>
      </c>
      <c r="AU118" s="17" t="s">
        <v>83</v>
      </c>
    </row>
    <row r="119" s="13" customFormat="1">
      <c r="A119" s="13"/>
      <c r="B119" s="224"/>
      <c r="C119" s="225"/>
      <c r="D119" s="217" t="s">
        <v>137</v>
      </c>
      <c r="E119" s="226" t="s">
        <v>19</v>
      </c>
      <c r="F119" s="227" t="s">
        <v>672</v>
      </c>
      <c r="G119" s="225"/>
      <c r="H119" s="228">
        <v>47.399999999999999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137</v>
      </c>
      <c r="AU119" s="234" t="s">
        <v>83</v>
      </c>
      <c r="AV119" s="13" t="s">
        <v>83</v>
      </c>
      <c r="AW119" s="13" t="s">
        <v>35</v>
      </c>
      <c r="AX119" s="13" t="s">
        <v>81</v>
      </c>
      <c r="AY119" s="234" t="s">
        <v>123</v>
      </c>
    </row>
    <row r="120" s="2" customFormat="1" ht="24.15" customHeight="1">
      <c r="A120" s="38"/>
      <c r="B120" s="39"/>
      <c r="C120" s="204" t="s">
        <v>7</v>
      </c>
      <c r="D120" s="204" t="s">
        <v>126</v>
      </c>
      <c r="E120" s="205" t="s">
        <v>185</v>
      </c>
      <c r="F120" s="206" t="s">
        <v>186</v>
      </c>
      <c r="G120" s="207" t="s">
        <v>161</v>
      </c>
      <c r="H120" s="208">
        <v>158</v>
      </c>
      <c r="I120" s="209"/>
      <c r="J120" s="210">
        <f>ROUND(I120*H120,2)</f>
        <v>0</v>
      </c>
      <c r="K120" s="206" t="s">
        <v>130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131</v>
      </c>
      <c r="AT120" s="215" t="s">
        <v>126</v>
      </c>
      <c r="AU120" s="215" t="s">
        <v>83</v>
      </c>
      <c r="AY120" s="17" t="s">
        <v>123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131</v>
      </c>
      <c r="BM120" s="215" t="s">
        <v>673</v>
      </c>
    </row>
    <row r="121" s="2" customFormat="1">
      <c r="A121" s="38"/>
      <c r="B121" s="39"/>
      <c r="C121" s="40"/>
      <c r="D121" s="217" t="s">
        <v>133</v>
      </c>
      <c r="E121" s="40"/>
      <c r="F121" s="218" t="s">
        <v>188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133</v>
      </c>
      <c r="AU121" s="17" t="s">
        <v>83</v>
      </c>
    </row>
    <row r="122" s="2" customFormat="1">
      <c r="A122" s="38"/>
      <c r="B122" s="39"/>
      <c r="C122" s="40"/>
      <c r="D122" s="222" t="s">
        <v>135</v>
      </c>
      <c r="E122" s="40"/>
      <c r="F122" s="223" t="s">
        <v>189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83</v>
      </c>
    </row>
    <row r="123" s="13" customFormat="1">
      <c r="A123" s="13"/>
      <c r="B123" s="224"/>
      <c r="C123" s="225"/>
      <c r="D123" s="217" t="s">
        <v>137</v>
      </c>
      <c r="E123" s="226" t="s">
        <v>19</v>
      </c>
      <c r="F123" s="227" t="s">
        <v>667</v>
      </c>
      <c r="G123" s="225"/>
      <c r="H123" s="228">
        <v>158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137</v>
      </c>
      <c r="AU123" s="234" t="s">
        <v>83</v>
      </c>
      <c r="AV123" s="13" t="s">
        <v>83</v>
      </c>
      <c r="AW123" s="13" t="s">
        <v>35</v>
      </c>
      <c r="AX123" s="13" t="s">
        <v>81</v>
      </c>
      <c r="AY123" s="234" t="s">
        <v>123</v>
      </c>
    </row>
    <row r="124" s="2" customFormat="1" ht="24.15" customHeight="1">
      <c r="A124" s="38"/>
      <c r="B124" s="39"/>
      <c r="C124" s="204" t="s">
        <v>502</v>
      </c>
      <c r="D124" s="204" t="s">
        <v>126</v>
      </c>
      <c r="E124" s="205" t="s">
        <v>191</v>
      </c>
      <c r="F124" s="206" t="s">
        <v>192</v>
      </c>
      <c r="G124" s="207" t="s">
        <v>161</v>
      </c>
      <c r="H124" s="208">
        <v>547.25</v>
      </c>
      <c r="I124" s="209"/>
      <c r="J124" s="210">
        <f>ROUND(I124*H124,2)</f>
        <v>0</v>
      </c>
      <c r="K124" s="206" t="s">
        <v>130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131</v>
      </c>
      <c r="AT124" s="215" t="s">
        <v>126</v>
      </c>
      <c r="AU124" s="215" t="s">
        <v>83</v>
      </c>
      <c r="AY124" s="17" t="s">
        <v>123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131</v>
      </c>
      <c r="BM124" s="215" t="s">
        <v>674</v>
      </c>
    </row>
    <row r="125" s="2" customFormat="1">
      <c r="A125" s="38"/>
      <c r="B125" s="39"/>
      <c r="C125" s="40"/>
      <c r="D125" s="217" t="s">
        <v>133</v>
      </c>
      <c r="E125" s="40"/>
      <c r="F125" s="218" t="s">
        <v>194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83</v>
      </c>
    </row>
    <row r="126" s="2" customFormat="1">
      <c r="A126" s="38"/>
      <c r="B126" s="39"/>
      <c r="C126" s="40"/>
      <c r="D126" s="222" t="s">
        <v>135</v>
      </c>
      <c r="E126" s="40"/>
      <c r="F126" s="223" t="s">
        <v>195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83</v>
      </c>
    </row>
    <row r="127" s="13" customFormat="1">
      <c r="A127" s="13"/>
      <c r="B127" s="224"/>
      <c r="C127" s="225"/>
      <c r="D127" s="217" t="s">
        <v>137</v>
      </c>
      <c r="E127" s="226" t="s">
        <v>19</v>
      </c>
      <c r="F127" s="227" t="s">
        <v>675</v>
      </c>
      <c r="G127" s="225"/>
      <c r="H127" s="228">
        <v>547.25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137</v>
      </c>
      <c r="AU127" s="234" t="s">
        <v>83</v>
      </c>
      <c r="AV127" s="13" t="s">
        <v>83</v>
      </c>
      <c r="AW127" s="13" t="s">
        <v>35</v>
      </c>
      <c r="AX127" s="13" t="s">
        <v>81</v>
      </c>
      <c r="AY127" s="234" t="s">
        <v>123</v>
      </c>
    </row>
    <row r="128" s="12" customFormat="1" ht="22.8" customHeight="1">
      <c r="A128" s="12"/>
      <c r="B128" s="188"/>
      <c r="C128" s="189"/>
      <c r="D128" s="190" t="s">
        <v>72</v>
      </c>
      <c r="E128" s="202" t="s">
        <v>197</v>
      </c>
      <c r="F128" s="202" t="s">
        <v>198</v>
      </c>
      <c r="G128" s="189"/>
      <c r="H128" s="189"/>
      <c r="I128" s="192"/>
      <c r="J128" s="203">
        <f>BK128</f>
        <v>0</v>
      </c>
      <c r="K128" s="189"/>
      <c r="L128" s="194"/>
      <c r="M128" s="195"/>
      <c r="N128" s="196"/>
      <c r="O128" s="196"/>
      <c r="P128" s="197">
        <f>SUM(P129:P170)</f>
        <v>0</v>
      </c>
      <c r="Q128" s="196"/>
      <c r="R128" s="197">
        <f>SUM(R129:R170)</f>
        <v>9.6128149999999994</v>
      </c>
      <c r="S128" s="196"/>
      <c r="T128" s="198">
        <f>SUM(T129:T170)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81</v>
      </c>
      <c r="AT128" s="200" t="s">
        <v>72</v>
      </c>
      <c r="AU128" s="200" t="s">
        <v>81</v>
      </c>
      <c r="AY128" s="199" t="s">
        <v>123</v>
      </c>
      <c r="BK128" s="201">
        <f>SUM(BK129:BK170)</f>
        <v>0</v>
      </c>
    </row>
    <row r="129" s="2" customFormat="1" ht="24.15" customHeight="1">
      <c r="A129" s="38"/>
      <c r="B129" s="39"/>
      <c r="C129" s="204" t="s">
        <v>81</v>
      </c>
      <c r="D129" s="204" t="s">
        <v>126</v>
      </c>
      <c r="E129" s="205" t="s">
        <v>199</v>
      </c>
      <c r="F129" s="206" t="s">
        <v>200</v>
      </c>
      <c r="G129" s="207" t="s">
        <v>161</v>
      </c>
      <c r="H129" s="208">
        <v>1030.4000000000001</v>
      </c>
      <c r="I129" s="209"/>
      <c r="J129" s="210">
        <f>ROUND(I129*H129,2)</f>
        <v>0</v>
      </c>
      <c r="K129" s="206" t="s">
        <v>130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131</v>
      </c>
      <c r="AT129" s="215" t="s">
        <v>126</v>
      </c>
      <c r="AU129" s="215" t="s">
        <v>83</v>
      </c>
      <c r="AY129" s="17" t="s">
        <v>123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131</v>
      </c>
      <c r="BM129" s="215" t="s">
        <v>676</v>
      </c>
    </row>
    <row r="130" s="2" customFormat="1">
      <c r="A130" s="38"/>
      <c r="B130" s="39"/>
      <c r="C130" s="40"/>
      <c r="D130" s="217" t="s">
        <v>133</v>
      </c>
      <c r="E130" s="40"/>
      <c r="F130" s="218" t="s">
        <v>202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83</v>
      </c>
    </row>
    <row r="131" s="2" customFormat="1">
      <c r="A131" s="38"/>
      <c r="B131" s="39"/>
      <c r="C131" s="40"/>
      <c r="D131" s="222" t="s">
        <v>135</v>
      </c>
      <c r="E131" s="40"/>
      <c r="F131" s="223" t="s">
        <v>203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83</v>
      </c>
    </row>
    <row r="132" s="13" customFormat="1">
      <c r="A132" s="13"/>
      <c r="B132" s="224"/>
      <c r="C132" s="225"/>
      <c r="D132" s="217" t="s">
        <v>137</v>
      </c>
      <c r="E132" s="226" t="s">
        <v>19</v>
      </c>
      <c r="F132" s="227" t="s">
        <v>677</v>
      </c>
      <c r="G132" s="225"/>
      <c r="H132" s="228">
        <v>1030.4000000000001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137</v>
      </c>
      <c r="AU132" s="234" t="s">
        <v>83</v>
      </c>
      <c r="AV132" s="13" t="s">
        <v>83</v>
      </c>
      <c r="AW132" s="13" t="s">
        <v>35</v>
      </c>
      <c r="AX132" s="13" t="s">
        <v>81</v>
      </c>
      <c r="AY132" s="234" t="s">
        <v>123</v>
      </c>
    </row>
    <row r="133" s="2" customFormat="1" ht="24.15" customHeight="1">
      <c r="A133" s="38"/>
      <c r="B133" s="39"/>
      <c r="C133" s="204" t="s">
        <v>83</v>
      </c>
      <c r="D133" s="204" t="s">
        <v>126</v>
      </c>
      <c r="E133" s="205" t="s">
        <v>206</v>
      </c>
      <c r="F133" s="206" t="s">
        <v>207</v>
      </c>
      <c r="G133" s="207" t="s">
        <v>161</v>
      </c>
      <c r="H133" s="208">
        <v>1027</v>
      </c>
      <c r="I133" s="209"/>
      <c r="J133" s="210">
        <f>ROUND(I133*H133,2)</f>
        <v>0</v>
      </c>
      <c r="K133" s="206" t="s">
        <v>130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131</v>
      </c>
      <c r="AT133" s="215" t="s">
        <v>126</v>
      </c>
      <c r="AU133" s="215" t="s">
        <v>83</v>
      </c>
      <c r="AY133" s="17" t="s">
        <v>123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131</v>
      </c>
      <c r="BM133" s="215" t="s">
        <v>678</v>
      </c>
    </row>
    <row r="134" s="2" customFormat="1">
      <c r="A134" s="38"/>
      <c r="B134" s="39"/>
      <c r="C134" s="40"/>
      <c r="D134" s="217" t="s">
        <v>133</v>
      </c>
      <c r="E134" s="40"/>
      <c r="F134" s="218" t="s">
        <v>209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83</v>
      </c>
    </row>
    <row r="135" s="2" customFormat="1">
      <c r="A135" s="38"/>
      <c r="B135" s="39"/>
      <c r="C135" s="40"/>
      <c r="D135" s="222" t="s">
        <v>135</v>
      </c>
      <c r="E135" s="40"/>
      <c r="F135" s="223" t="s">
        <v>210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83</v>
      </c>
    </row>
    <row r="136" s="13" customFormat="1">
      <c r="A136" s="13"/>
      <c r="B136" s="224"/>
      <c r="C136" s="225"/>
      <c r="D136" s="217" t="s">
        <v>137</v>
      </c>
      <c r="E136" s="226" t="s">
        <v>19</v>
      </c>
      <c r="F136" s="227" t="s">
        <v>679</v>
      </c>
      <c r="G136" s="225"/>
      <c r="H136" s="228">
        <v>1027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137</v>
      </c>
      <c r="AU136" s="234" t="s">
        <v>83</v>
      </c>
      <c r="AV136" s="13" t="s">
        <v>83</v>
      </c>
      <c r="AW136" s="13" t="s">
        <v>35</v>
      </c>
      <c r="AX136" s="13" t="s">
        <v>81</v>
      </c>
      <c r="AY136" s="234" t="s">
        <v>123</v>
      </c>
    </row>
    <row r="137" s="2" customFormat="1" ht="33" customHeight="1">
      <c r="A137" s="38"/>
      <c r="B137" s="39"/>
      <c r="C137" s="204" t="s">
        <v>212</v>
      </c>
      <c r="D137" s="204" t="s">
        <v>126</v>
      </c>
      <c r="E137" s="205" t="s">
        <v>213</v>
      </c>
      <c r="F137" s="206" t="s">
        <v>214</v>
      </c>
      <c r="G137" s="207" t="s">
        <v>161</v>
      </c>
      <c r="H137" s="208">
        <v>516.5</v>
      </c>
      <c r="I137" s="209"/>
      <c r="J137" s="210">
        <f>ROUND(I137*H137,2)</f>
        <v>0</v>
      </c>
      <c r="K137" s="206" t="s">
        <v>130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131</v>
      </c>
      <c r="AT137" s="215" t="s">
        <v>126</v>
      </c>
      <c r="AU137" s="215" t="s">
        <v>83</v>
      </c>
      <c r="AY137" s="17" t="s">
        <v>123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131</v>
      </c>
      <c r="BM137" s="215" t="s">
        <v>680</v>
      </c>
    </row>
    <row r="138" s="2" customFormat="1">
      <c r="A138" s="38"/>
      <c r="B138" s="39"/>
      <c r="C138" s="40"/>
      <c r="D138" s="217" t="s">
        <v>133</v>
      </c>
      <c r="E138" s="40"/>
      <c r="F138" s="218" t="s">
        <v>216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83</v>
      </c>
    </row>
    <row r="139" s="2" customFormat="1">
      <c r="A139" s="38"/>
      <c r="B139" s="39"/>
      <c r="C139" s="40"/>
      <c r="D139" s="222" t="s">
        <v>135</v>
      </c>
      <c r="E139" s="40"/>
      <c r="F139" s="223" t="s">
        <v>217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83</v>
      </c>
    </row>
    <row r="140" s="13" customFormat="1">
      <c r="A140" s="13"/>
      <c r="B140" s="224"/>
      <c r="C140" s="225"/>
      <c r="D140" s="217" t="s">
        <v>137</v>
      </c>
      <c r="E140" s="226" t="s">
        <v>19</v>
      </c>
      <c r="F140" s="227" t="s">
        <v>681</v>
      </c>
      <c r="G140" s="225"/>
      <c r="H140" s="228">
        <v>516.5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137</v>
      </c>
      <c r="AU140" s="234" t="s">
        <v>83</v>
      </c>
      <c r="AV140" s="13" t="s">
        <v>83</v>
      </c>
      <c r="AW140" s="13" t="s">
        <v>35</v>
      </c>
      <c r="AX140" s="13" t="s">
        <v>81</v>
      </c>
      <c r="AY140" s="234" t="s">
        <v>123</v>
      </c>
    </row>
    <row r="141" s="2" customFormat="1" ht="24.15" customHeight="1">
      <c r="A141" s="38"/>
      <c r="B141" s="39"/>
      <c r="C141" s="204" t="s">
        <v>131</v>
      </c>
      <c r="D141" s="204" t="s">
        <v>126</v>
      </c>
      <c r="E141" s="205" t="s">
        <v>219</v>
      </c>
      <c r="F141" s="206" t="s">
        <v>220</v>
      </c>
      <c r="G141" s="207" t="s">
        <v>161</v>
      </c>
      <c r="H141" s="208">
        <v>516.5</v>
      </c>
      <c r="I141" s="209"/>
      <c r="J141" s="210">
        <f>ROUND(I141*H141,2)</f>
        <v>0</v>
      </c>
      <c r="K141" s="206" t="s">
        <v>130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131</v>
      </c>
      <c r="AT141" s="215" t="s">
        <v>126</v>
      </c>
      <c r="AU141" s="215" t="s">
        <v>83</v>
      </c>
      <c r="AY141" s="17" t="s">
        <v>123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131</v>
      </c>
      <c r="BM141" s="215" t="s">
        <v>682</v>
      </c>
    </row>
    <row r="142" s="2" customFormat="1">
      <c r="A142" s="38"/>
      <c r="B142" s="39"/>
      <c r="C142" s="40"/>
      <c r="D142" s="217" t="s">
        <v>133</v>
      </c>
      <c r="E142" s="40"/>
      <c r="F142" s="218" t="s">
        <v>222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83</v>
      </c>
    </row>
    <row r="143" s="2" customFormat="1">
      <c r="A143" s="38"/>
      <c r="B143" s="39"/>
      <c r="C143" s="40"/>
      <c r="D143" s="222" t="s">
        <v>135</v>
      </c>
      <c r="E143" s="40"/>
      <c r="F143" s="223" t="s">
        <v>223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83</v>
      </c>
    </row>
    <row r="144" s="13" customFormat="1">
      <c r="A144" s="13"/>
      <c r="B144" s="224"/>
      <c r="C144" s="225"/>
      <c r="D144" s="217" t="s">
        <v>137</v>
      </c>
      <c r="E144" s="226" t="s">
        <v>19</v>
      </c>
      <c r="F144" s="227" t="s">
        <v>683</v>
      </c>
      <c r="G144" s="225"/>
      <c r="H144" s="228">
        <v>516.5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137</v>
      </c>
      <c r="AU144" s="234" t="s">
        <v>83</v>
      </c>
      <c r="AV144" s="13" t="s">
        <v>83</v>
      </c>
      <c r="AW144" s="13" t="s">
        <v>35</v>
      </c>
      <c r="AX144" s="13" t="s">
        <v>81</v>
      </c>
      <c r="AY144" s="234" t="s">
        <v>123</v>
      </c>
    </row>
    <row r="145" s="2" customFormat="1" ht="24.15" customHeight="1">
      <c r="A145" s="38"/>
      <c r="B145" s="39"/>
      <c r="C145" s="204" t="s">
        <v>197</v>
      </c>
      <c r="D145" s="204" t="s">
        <v>126</v>
      </c>
      <c r="E145" s="205" t="s">
        <v>225</v>
      </c>
      <c r="F145" s="206" t="s">
        <v>226</v>
      </c>
      <c r="G145" s="207" t="s">
        <v>161</v>
      </c>
      <c r="H145" s="208">
        <v>519.5</v>
      </c>
      <c r="I145" s="209"/>
      <c r="J145" s="210">
        <f>ROUND(I145*H145,2)</f>
        <v>0</v>
      </c>
      <c r="K145" s="206" t="s">
        <v>130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131</v>
      </c>
      <c r="AT145" s="215" t="s">
        <v>126</v>
      </c>
      <c r="AU145" s="215" t="s">
        <v>83</v>
      </c>
      <c r="AY145" s="17" t="s">
        <v>123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131</v>
      </c>
      <c r="BM145" s="215" t="s">
        <v>684</v>
      </c>
    </row>
    <row r="146" s="2" customFormat="1">
      <c r="A146" s="38"/>
      <c r="B146" s="39"/>
      <c r="C146" s="40"/>
      <c r="D146" s="217" t="s">
        <v>133</v>
      </c>
      <c r="E146" s="40"/>
      <c r="F146" s="218" t="s">
        <v>228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83</v>
      </c>
    </row>
    <row r="147" s="2" customFormat="1">
      <c r="A147" s="38"/>
      <c r="B147" s="39"/>
      <c r="C147" s="40"/>
      <c r="D147" s="222" t="s">
        <v>135</v>
      </c>
      <c r="E147" s="40"/>
      <c r="F147" s="223" t="s">
        <v>229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83</v>
      </c>
    </row>
    <row r="148" s="13" customFormat="1">
      <c r="A148" s="13"/>
      <c r="B148" s="224"/>
      <c r="C148" s="225"/>
      <c r="D148" s="217" t="s">
        <v>137</v>
      </c>
      <c r="E148" s="226" t="s">
        <v>19</v>
      </c>
      <c r="F148" s="227" t="s">
        <v>685</v>
      </c>
      <c r="G148" s="225"/>
      <c r="H148" s="228">
        <v>519.5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137</v>
      </c>
      <c r="AU148" s="234" t="s">
        <v>83</v>
      </c>
      <c r="AV148" s="13" t="s">
        <v>83</v>
      </c>
      <c r="AW148" s="13" t="s">
        <v>35</v>
      </c>
      <c r="AX148" s="13" t="s">
        <v>81</v>
      </c>
      <c r="AY148" s="234" t="s">
        <v>123</v>
      </c>
    </row>
    <row r="149" s="2" customFormat="1" ht="33" customHeight="1">
      <c r="A149" s="38"/>
      <c r="B149" s="39"/>
      <c r="C149" s="204" t="s">
        <v>252</v>
      </c>
      <c r="D149" s="204" t="s">
        <v>126</v>
      </c>
      <c r="E149" s="205" t="s">
        <v>231</v>
      </c>
      <c r="F149" s="206" t="s">
        <v>232</v>
      </c>
      <c r="G149" s="207" t="s">
        <v>161</v>
      </c>
      <c r="H149" s="208">
        <v>519.5</v>
      </c>
      <c r="I149" s="209"/>
      <c r="J149" s="210">
        <f>ROUND(I149*H149,2)</f>
        <v>0</v>
      </c>
      <c r="K149" s="206" t="s">
        <v>130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131</v>
      </c>
      <c r="AT149" s="215" t="s">
        <v>126</v>
      </c>
      <c r="AU149" s="215" t="s">
        <v>83</v>
      </c>
      <c r="AY149" s="17" t="s">
        <v>123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131</v>
      </c>
      <c r="BM149" s="215" t="s">
        <v>686</v>
      </c>
    </row>
    <row r="150" s="2" customFormat="1">
      <c r="A150" s="38"/>
      <c r="B150" s="39"/>
      <c r="C150" s="40"/>
      <c r="D150" s="217" t="s">
        <v>133</v>
      </c>
      <c r="E150" s="40"/>
      <c r="F150" s="218" t="s">
        <v>234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83</v>
      </c>
    </row>
    <row r="151" s="2" customFormat="1">
      <c r="A151" s="38"/>
      <c r="B151" s="39"/>
      <c r="C151" s="40"/>
      <c r="D151" s="222" t="s">
        <v>135</v>
      </c>
      <c r="E151" s="40"/>
      <c r="F151" s="223" t="s">
        <v>235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135</v>
      </c>
      <c r="AU151" s="17" t="s">
        <v>83</v>
      </c>
    </row>
    <row r="152" s="13" customFormat="1">
      <c r="A152" s="13"/>
      <c r="B152" s="224"/>
      <c r="C152" s="225"/>
      <c r="D152" s="217" t="s">
        <v>137</v>
      </c>
      <c r="E152" s="226" t="s">
        <v>19</v>
      </c>
      <c r="F152" s="227" t="s">
        <v>687</v>
      </c>
      <c r="G152" s="225"/>
      <c r="H152" s="228">
        <v>519.5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137</v>
      </c>
      <c r="AU152" s="234" t="s">
        <v>83</v>
      </c>
      <c r="AV152" s="13" t="s">
        <v>83</v>
      </c>
      <c r="AW152" s="13" t="s">
        <v>35</v>
      </c>
      <c r="AX152" s="13" t="s">
        <v>81</v>
      </c>
      <c r="AY152" s="234" t="s">
        <v>123</v>
      </c>
    </row>
    <row r="153" s="2" customFormat="1" ht="33" customHeight="1">
      <c r="A153" s="38"/>
      <c r="B153" s="39"/>
      <c r="C153" s="204" t="s">
        <v>259</v>
      </c>
      <c r="D153" s="204" t="s">
        <v>126</v>
      </c>
      <c r="E153" s="205" t="s">
        <v>238</v>
      </c>
      <c r="F153" s="206" t="s">
        <v>239</v>
      </c>
      <c r="G153" s="207" t="s">
        <v>161</v>
      </c>
      <c r="H153" s="208">
        <v>1.3999999999999999</v>
      </c>
      <c r="I153" s="209"/>
      <c r="J153" s="210">
        <f>ROUND(I153*H153,2)</f>
        <v>0</v>
      </c>
      <c r="K153" s="206" t="s">
        <v>130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0.089219999999999994</v>
      </c>
      <c r="R153" s="213">
        <f>Q153*H153</f>
        <v>0.12490799999999998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131</v>
      </c>
      <c r="AT153" s="215" t="s">
        <v>126</v>
      </c>
      <c r="AU153" s="215" t="s">
        <v>83</v>
      </c>
      <c r="AY153" s="17" t="s">
        <v>123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131</v>
      </c>
      <c r="BM153" s="215" t="s">
        <v>688</v>
      </c>
    </row>
    <row r="154" s="2" customFormat="1">
      <c r="A154" s="38"/>
      <c r="B154" s="39"/>
      <c r="C154" s="40"/>
      <c r="D154" s="217" t="s">
        <v>133</v>
      </c>
      <c r="E154" s="40"/>
      <c r="F154" s="218" t="s">
        <v>241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133</v>
      </c>
      <c r="AU154" s="17" t="s">
        <v>83</v>
      </c>
    </row>
    <row r="155" s="2" customFormat="1">
      <c r="A155" s="38"/>
      <c r="B155" s="39"/>
      <c r="C155" s="40"/>
      <c r="D155" s="222" t="s">
        <v>135</v>
      </c>
      <c r="E155" s="40"/>
      <c r="F155" s="223" t="s">
        <v>242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83</v>
      </c>
    </row>
    <row r="156" s="13" customFormat="1">
      <c r="A156" s="13"/>
      <c r="B156" s="224"/>
      <c r="C156" s="225"/>
      <c r="D156" s="217" t="s">
        <v>137</v>
      </c>
      <c r="E156" s="226" t="s">
        <v>19</v>
      </c>
      <c r="F156" s="227" t="s">
        <v>689</v>
      </c>
      <c r="G156" s="225"/>
      <c r="H156" s="228">
        <v>1.3999999999999999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137</v>
      </c>
      <c r="AU156" s="234" t="s">
        <v>83</v>
      </c>
      <c r="AV156" s="13" t="s">
        <v>83</v>
      </c>
      <c r="AW156" s="13" t="s">
        <v>35</v>
      </c>
      <c r="AX156" s="13" t="s">
        <v>81</v>
      </c>
      <c r="AY156" s="234" t="s">
        <v>123</v>
      </c>
    </row>
    <row r="157" s="2" customFormat="1" ht="21.75" customHeight="1">
      <c r="A157" s="38"/>
      <c r="B157" s="39"/>
      <c r="C157" s="235" t="s">
        <v>170</v>
      </c>
      <c r="D157" s="235" t="s">
        <v>166</v>
      </c>
      <c r="E157" s="236" t="s">
        <v>245</v>
      </c>
      <c r="F157" s="237" t="s">
        <v>246</v>
      </c>
      <c r="G157" s="238" t="s">
        <v>161</v>
      </c>
      <c r="H157" s="239">
        <v>1.3999999999999999</v>
      </c>
      <c r="I157" s="240"/>
      <c r="J157" s="241">
        <f>ROUND(I157*H157,2)</f>
        <v>0</v>
      </c>
      <c r="K157" s="237" t="s">
        <v>130</v>
      </c>
      <c r="L157" s="242"/>
      <c r="M157" s="243" t="s">
        <v>19</v>
      </c>
      <c r="N157" s="244" t="s">
        <v>44</v>
      </c>
      <c r="O157" s="84"/>
      <c r="P157" s="213">
        <f>O157*H157</f>
        <v>0</v>
      </c>
      <c r="Q157" s="213">
        <v>0.13100000000000001</v>
      </c>
      <c r="R157" s="213">
        <f>Q157*H157</f>
        <v>0.18340000000000001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170</v>
      </c>
      <c r="AT157" s="215" t="s">
        <v>166</v>
      </c>
      <c r="AU157" s="215" t="s">
        <v>83</v>
      </c>
      <c r="AY157" s="17" t="s">
        <v>123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131</v>
      </c>
      <c r="BM157" s="215" t="s">
        <v>690</v>
      </c>
    </row>
    <row r="158" s="2" customFormat="1">
      <c r="A158" s="38"/>
      <c r="B158" s="39"/>
      <c r="C158" s="40"/>
      <c r="D158" s="217" t="s">
        <v>133</v>
      </c>
      <c r="E158" s="40"/>
      <c r="F158" s="218" t="s">
        <v>246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133</v>
      </c>
      <c r="AU158" s="17" t="s">
        <v>83</v>
      </c>
    </row>
    <row r="159" s="13" customFormat="1">
      <c r="A159" s="13"/>
      <c r="B159" s="224"/>
      <c r="C159" s="225"/>
      <c r="D159" s="217" t="s">
        <v>137</v>
      </c>
      <c r="E159" s="226" t="s">
        <v>19</v>
      </c>
      <c r="F159" s="227" t="s">
        <v>689</v>
      </c>
      <c r="G159" s="225"/>
      <c r="H159" s="228">
        <v>1.3999999999999999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137</v>
      </c>
      <c r="AU159" s="234" t="s">
        <v>83</v>
      </c>
      <c r="AV159" s="13" t="s">
        <v>83</v>
      </c>
      <c r="AW159" s="13" t="s">
        <v>35</v>
      </c>
      <c r="AX159" s="13" t="s">
        <v>81</v>
      </c>
      <c r="AY159" s="234" t="s">
        <v>123</v>
      </c>
    </row>
    <row r="160" s="2" customFormat="1" ht="24.15" customHeight="1">
      <c r="A160" s="38"/>
      <c r="B160" s="39"/>
      <c r="C160" s="204" t="s">
        <v>244</v>
      </c>
      <c r="D160" s="204" t="s">
        <v>126</v>
      </c>
      <c r="E160" s="205" t="s">
        <v>253</v>
      </c>
      <c r="F160" s="206" t="s">
        <v>254</v>
      </c>
      <c r="G160" s="207" t="s">
        <v>161</v>
      </c>
      <c r="H160" s="208">
        <v>32.350000000000001</v>
      </c>
      <c r="I160" s="209"/>
      <c r="J160" s="210">
        <f>ROUND(I160*H160,2)</f>
        <v>0</v>
      </c>
      <c r="K160" s="206" t="s">
        <v>130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0.11162</v>
      </c>
      <c r="R160" s="213">
        <f>Q160*H160</f>
        <v>3.6109070000000001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131</v>
      </c>
      <c r="AT160" s="215" t="s">
        <v>126</v>
      </c>
      <c r="AU160" s="215" t="s">
        <v>83</v>
      </c>
      <c r="AY160" s="17" t="s">
        <v>123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131</v>
      </c>
      <c r="BM160" s="215" t="s">
        <v>691</v>
      </c>
    </row>
    <row r="161" s="2" customFormat="1">
      <c r="A161" s="38"/>
      <c r="B161" s="39"/>
      <c r="C161" s="40"/>
      <c r="D161" s="217" t="s">
        <v>133</v>
      </c>
      <c r="E161" s="40"/>
      <c r="F161" s="218" t="s">
        <v>256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133</v>
      </c>
      <c r="AU161" s="17" t="s">
        <v>83</v>
      </c>
    </row>
    <row r="162" s="2" customFormat="1">
      <c r="A162" s="38"/>
      <c r="B162" s="39"/>
      <c r="C162" s="40"/>
      <c r="D162" s="222" t="s">
        <v>135</v>
      </c>
      <c r="E162" s="40"/>
      <c r="F162" s="223" t="s">
        <v>257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83</v>
      </c>
    </row>
    <row r="163" s="13" customFormat="1">
      <c r="A163" s="13"/>
      <c r="B163" s="224"/>
      <c r="C163" s="225"/>
      <c r="D163" s="217" t="s">
        <v>137</v>
      </c>
      <c r="E163" s="226" t="s">
        <v>19</v>
      </c>
      <c r="F163" s="227" t="s">
        <v>692</v>
      </c>
      <c r="G163" s="225"/>
      <c r="H163" s="228">
        <v>32.350000000000001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137</v>
      </c>
      <c r="AU163" s="234" t="s">
        <v>83</v>
      </c>
      <c r="AV163" s="13" t="s">
        <v>83</v>
      </c>
      <c r="AW163" s="13" t="s">
        <v>35</v>
      </c>
      <c r="AX163" s="13" t="s">
        <v>81</v>
      </c>
      <c r="AY163" s="234" t="s">
        <v>123</v>
      </c>
    </row>
    <row r="164" s="2" customFormat="1" ht="21.75" customHeight="1">
      <c r="A164" s="38"/>
      <c r="B164" s="39"/>
      <c r="C164" s="235" t="s">
        <v>248</v>
      </c>
      <c r="D164" s="235" t="s">
        <v>166</v>
      </c>
      <c r="E164" s="236" t="s">
        <v>260</v>
      </c>
      <c r="F164" s="237" t="s">
        <v>261</v>
      </c>
      <c r="G164" s="238" t="s">
        <v>161</v>
      </c>
      <c r="H164" s="239">
        <v>32.350000000000001</v>
      </c>
      <c r="I164" s="240"/>
      <c r="J164" s="241">
        <f>ROUND(I164*H164,2)</f>
        <v>0</v>
      </c>
      <c r="K164" s="237" t="s">
        <v>130</v>
      </c>
      <c r="L164" s="242"/>
      <c r="M164" s="243" t="s">
        <v>19</v>
      </c>
      <c r="N164" s="244" t="s">
        <v>44</v>
      </c>
      <c r="O164" s="84"/>
      <c r="P164" s="213">
        <f>O164*H164</f>
        <v>0</v>
      </c>
      <c r="Q164" s="213">
        <v>0.17599999999999999</v>
      </c>
      <c r="R164" s="213">
        <f>Q164*H164</f>
        <v>5.6936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170</v>
      </c>
      <c r="AT164" s="215" t="s">
        <v>166</v>
      </c>
      <c r="AU164" s="215" t="s">
        <v>83</v>
      </c>
      <c r="AY164" s="17" t="s">
        <v>123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131</v>
      </c>
      <c r="BM164" s="215" t="s">
        <v>693</v>
      </c>
    </row>
    <row r="165" s="2" customFormat="1">
      <c r="A165" s="38"/>
      <c r="B165" s="39"/>
      <c r="C165" s="40"/>
      <c r="D165" s="217" t="s">
        <v>133</v>
      </c>
      <c r="E165" s="40"/>
      <c r="F165" s="218" t="s">
        <v>261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133</v>
      </c>
      <c r="AU165" s="17" t="s">
        <v>83</v>
      </c>
    </row>
    <row r="166" s="13" customFormat="1">
      <c r="A166" s="13"/>
      <c r="B166" s="224"/>
      <c r="C166" s="225"/>
      <c r="D166" s="217" t="s">
        <v>137</v>
      </c>
      <c r="E166" s="226" t="s">
        <v>19</v>
      </c>
      <c r="F166" s="227" t="s">
        <v>694</v>
      </c>
      <c r="G166" s="225"/>
      <c r="H166" s="228">
        <v>32.350000000000001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137</v>
      </c>
      <c r="AU166" s="234" t="s">
        <v>83</v>
      </c>
      <c r="AV166" s="13" t="s">
        <v>83</v>
      </c>
      <c r="AW166" s="13" t="s">
        <v>35</v>
      </c>
      <c r="AX166" s="13" t="s">
        <v>81</v>
      </c>
      <c r="AY166" s="234" t="s">
        <v>123</v>
      </c>
    </row>
    <row r="167" s="2" customFormat="1" ht="24.15" customHeight="1">
      <c r="A167" s="38"/>
      <c r="B167" s="39"/>
      <c r="C167" s="204" t="s">
        <v>512</v>
      </c>
      <c r="D167" s="204" t="s">
        <v>126</v>
      </c>
      <c r="E167" s="205" t="s">
        <v>263</v>
      </c>
      <c r="F167" s="206" t="s">
        <v>264</v>
      </c>
      <c r="G167" s="207" t="s">
        <v>161</v>
      </c>
      <c r="H167" s="208">
        <v>33.968000000000004</v>
      </c>
      <c r="I167" s="209"/>
      <c r="J167" s="210">
        <f>ROUND(I167*H167,2)</f>
        <v>0</v>
      </c>
      <c r="K167" s="206" t="s">
        <v>130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131</v>
      </c>
      <c r="AT167" s="215" t="s">
        <v>126</v>
      </c>
      <c r="AU167" s="215" t="s">
        <v>83</v>
      </c>
      <c r="AY167" s="17" t="s">
        <v>123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131</v>
      </c>
      <c r="BM167" s="215" t="s">
        <v>695</v>
      </c>
    </row>
    <row r="168" s="2" customFormat="1">
      <c r="A168" s="38"/>
      <c r="B168" s="39"/>
      <c r="C168" s="40"/>
      <c r="D168" s="217" t="s">
        <v>133</v>
      </c>
      <c r="E168" s="40"/>
      <c r="F168" s="218" t="s">
        <v>266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83</v>
      </c>
    </row>
    <row r="169" s="2" customFormat="1">
      <c r="A169" s="38"/>
      <c r="B169" s="39"/>
      <c r="C169" s="40"/>
      <c r="D169" s="222" t="s">
        <v>135</v>
      </c>
      <c r="E169" s="40"/>
      <c r="F169" s="223" t="s">
        <v>267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83</v>
      </c>
    </row>
    <row r="170" s="13" customFormat="1">
      <c r="A170" s="13"/>
      <c r="B170" s="224"/>
      <c r="C170" s="225"/>
      <c r="D170" s="217" t="s">
        <v>137</v>
      </c>
      <c r="E170" s="226" t="s">
        <v>19</v>
      </c>
      <c r="F170" s="227" t="s">
        <v>696</v>
      </c>
      <c r="G170" s="225"/>
      <c r="H170" s="228">
        <v>33.968000000000004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137</v>
      </c>
      <c r="AU170" s="234" t="s">
        <v>83</v>
      </c>
      <c r="AV170" s="13" t="s">
        <v>83</v>
      </c>
      <c r="AW170" s="13" t="s">
        <v>35</v>
      </c>
      <c r="AX170" s="13" t="s">
        <v>81</v>
      </c>
      <c r="AY170" s="234" t="s">
        <v>123</v>
      </c>
    </row>
    <row r="171" s="12" customFormat="1" ht="22.8" customHeight="1">
      <c r="A171" s="12"/>
      <c r="B171" s="188"/>
      <c r="C171" s="189"/>
      <c r="D171" s="190" t="s">
        <v>72</v>
      </c>
      <c r="E171" s="202" t="s">
        <v>170</v>
      </c>
      <c r="F171" s="202" t="s">
        <v>269</v>
      </c>
      <c r="G171" s="189"/>
      <c r="H171" s="189"/>
      <c r="I171" s="192"/>
      <c r="J171" s="203">
        <f>BK171</f>
        <v>0</v>
      </c>
      <c r="K171" s="189"/>
      <c r="L171" s="194"/>
      <c r="M171" s="195"/>
      <c r="N171" s="196"/>
      <c r="O171" s="196"/>
      <c r="P171" s="197">
        <f>SUM(P172:P208)</f>
        <v>0</v>
      </c>
      <c r="Q171" s="196"/>
      <c r="R171" s="197">
        <f>SUM(R172:R208)</f>
        <v>2.0157450000000003</v>
      </c>
      <c r="S171" s="196"/>
      <c r="T171" s="198">
        <f>SUM(T172:T208)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9" t="s">
        <v>81</v>
      </c>
      <c r="AT171" s="200" t="s">
        <v>72</v>
      </c>
      <c r="AU171" s="200" t="s">
        <v>81</v>
      </c>
      <c r="AY171" s="199" t="s">
        <v>123</v>
      </c>
      <c r="BK171" s="201">
        <f>SUM(BK172:BK208)</f>
        <v>0</v>
      </c>
    </row>
    <row r="172" s="2" customFormat="1" ht="24.15" customHeight="1">
      <c r="A172" s="38"/>
      <c r="B172" s="39"/>
      <c r="C172" s="204" t="s">
        <v>508</v>
      </c>
      <c r="D172" s="204" t="s">
        <v>126</v>
      </c>
      <c r="E172" s="205" t="s">
        <v>271</v>
      </c>
      <c r="F172" s="206" t="s">
        <v>272</v>
      </c>
      <c r="G172" s="207" t="s">
        <v>273</v>
      </c>
      <c r="H172" s="208">
        <v>28.5</v>
      </c>
      <c r="I172" s="209"/>
      <c r="J172" s="210">
        <f>ROUND(I172*H172,2)</f>
        <v>0</v>
      </c>
      <c r="K172" s="206" t="s">
        <v>130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1.0000000000000001E-05</v>
      </c>
      <c r="R172" s="213">
        <f>Q172*H172</f>
        <v>0.00028500000000000004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131</v>
      </c>
      <c r="AT172" s="215" t="s">
        <v>126</v>
      </c>
      <c r="AU172" s="215" t="s">
        <v>83</v>
      </c>
      <c r="AY172" s="17" t="s">
        <v>123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131</v>
      </c>
      <c r="BM172" s="215" t="s">
        <v>697</v>
      </c>
    </row>
    <row r="173" s="2" customFormat="1">
      <c r="A173" s="38"/>
      <c r="B173" s="39"/>
      <c r="C173" s="40"/>
      <c r="D173" s="217" t="s">
        <v>133</v>
      </c>
      <c r="E173" s="40"/>
      <c r="F173" s="218" t="s">
        <v>275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133</v>
      </c>
      <c r="AU173" s="17" t="s">
        <v>83</v>
      </c>
    </row>
    <row r="174" s="2" customFormat="1">
      <c r="A174" s="38"/>
      <c r="B174" s="39"/>
      <c r="C174" s="40"/>
      <c r="D174" s="222" t="s">
        <v>135</v>
      </c>
      <c r="E174" s="40"/>
      <c r="F174" s="223" t="s">
        <v>276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83</v>
      </c>
    </row>
    <row r="175" s="13" customFormat="1">
      <c r="A175" s="13"/>
      <c r="B175" s="224"/>
      <c r="C175" s="225"/>
      <c r="D175" s="217" t="s">
        <v>137</v>
      </c>
      <c r="E175" s="226" t="s">
        <v>19</v>
      </c>
      <c r="F175" s="227" t="s">
        <v>698</v>
      </c>
      <c r="G175" s="225"/>
      <c r="H175" s="228">
        <v>28.5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137</v>
      </c>
      <c r="AU175" s="234" t="s">
        <v>83</v>
      </c>
      <c r="AV175" s="13" t="s">
        <v>83</v>
      </c>
      <c r="AW175" s="13" t="s">
        <v>35</v>
      </c>
      <c r="AX175" s="13" t="s">
        <v>81</v>
      </c>
      <c r="AY175" s="234" t="s">
        <v>123</v>
      </c>
    </row>
    <row r="176" s="2" customFormat="1" ht="24.15" customHeight="1">
      <c r="A176" s="38"/>
      <c r="B176" s="39"/>
      <c r="C176" s="235" t="s">
        <v>417</v>
      </c>
      <c r="D176" s="235" t="s">
        <v>166</v>
      </c>
      <c r="E176" s="236" t="s">
        <v>278</v>
      </c>
      <c r="F176" s="237" t="s">
        <v>279</v>
      </c>
      <c r="G176" s="238" t="s">
        <v>273</v>
      </c>
      <c r="H176" s="239">
        <v>28.5</v>
      </c>
      <c r="I176" s="240"/>
      <c r="J176" s="241">
        <f>ROUND(I176*H176,2)</f>
        <v>0</v>
      </c>
      <c r="K176" s="237" t="s">
        <v>130</v>
      </c>
      <c r="L176" s="242"/>
      <c r="M176" s="243" t="s">
        <v>19</v>
      </c>
      <c r="N176" s="244" t="s">
        <v>44</v>
      </c>
      <c r="O176" s="84"/>
      <c r="P176" s="213">
        <f>O176*H176</f>
        <v>0</v>
      </c>
      <c r="Q176" s="213">
        <v>0.0028999999999999998</v>
      </c>
      <c r="R176" s="213">
        <f>Q176*H176</f>
        <v>0.082650000000000001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170</v>
      </c>
      <c r="AT176" s="215" t="s">
        <v>166</v>
      </c>
      <c r="AU176" s="215" t="s">
        <v>83</v>
      </c>
      <c r="AY176" s="17" t="s">
        <v>123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131</v>
      </c>
      <c r="BM176" s="215" t="s">
        <v>699</v>
      </c>
    </row>
    <row r="177" s="2" customFormat="1">
      <c r="A177" s="38"/>
      <c r="B177" s="39"/>
      <c r="C177" s="40"/>
      <c r="D177" s="217" t="s">
        <v>133</v>
      </c>
      <c r="E177" s="40"/>
      <c r="F177" s="218" t="s">
        <v>279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133</v>
      </c>
      <c r="AU177" s="17" t="s">
        <v>83</v>
      </c>
    </row>
    <row r="178" s="13" customFormat="1">
      <c r="A178" s="13"/>
      <c r="B178" s="224"/>
      <c r="C178" s="225"/>
      <c r="D178" s="217" t="s">
        <v>137</v>
      </c>
      <c r="E178" s="226" t="s">
        <v>19</v>
      </c>
      <c r="F178" s="227" t="s">
        <v>698</v>
      </c>
      <c r="G178" s="225"/>
      <c r="H178" s="228">
        <v>28.5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137</v>
      </c>
      <c r="AU178" s="234" t="s">
        <v>83</v>
      </c>
      <c r="AV178" s="13" t="s">
        <v>83</v>
      </c>
      <c r="AW178" s="13" t="s">
        <v>35</v>
      </c>
      <c r="AX178" s="13" t="s">
        <v>81</v>
      </c>
      <c r="AY178" s="234" t="s">
        <v>123</v>
      </c>
    </row>
    <row r="179" s="2" customFormat="1" ht="24.15" customHeight="1">
      <c r="A179" s="38"/>
      <c r="B179" s="39"/>
      <c r="C179" s="204" t="s">
        <v>422</v>
      </c>
      <c r="D179" s="204" t="s">
        <v>126</v>
      </c>
      <c r="E179" s="205" t="s">
        <v>282</v>
      </c>
      <c r="F179" s="206" t="s">
        <v>283</v>
      </c>
      <c r="G179" s="207" t="s">
        <v>284</v>
      </c>
      <c r="H179" s="208">
        <v>6</v>
      </c>
      <c r="I179" s="209"/>
      <c r="J179" s="210">
        <f>ROUND(I179*H179,2)</f>
        <v>0</v>
      </c>
      <c r="K179" s="206" t="s">
        <v>130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131</v>
      </c>
      <c r="AT179" s="215" t="s">
        <v>126</v>
      </c>
      <c r="AU179" s="215" t="s">
        <v>83</v>
      </c>
      <c r="AY179" s="17" t="s">
        <v>123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131</v>
      </c>
      <c r="BM179" s="215" t="s">
        <v>700</v>
      </c>
    </row>
    <row r="180" s="2" customFormat="1">
      <c r="A180" s="38"/>
      <c r="B180" s="39"/>
      <c r="C180" s="40"/>
      <c r="D180" s="217" t="s">
        <v>133</v>
      </c>
      <c r="E180" s="40"/>
      <c r="F180" s="218" t="s">
        <v>286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133</v>
      </c>
      <c r="AU180" s="17" t="s">
        <v>83</v>
      </c>
    </row>
    <row r="181" s="2" customFormat="1">
      <c r="A181" s="38"/>
      <c r="B181" s="39"/>
      <c r="C181" s="40"/>
      <c r="D181" s="222" t="s">
        <v>135</v>
      </c>
      <c r="E181" s="40"/>
      <c r="F181" s="223" t="s">
        <v>287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135</v>
      </c>
      <c r="AU181" s="17" t="s">
        <v>83</v>
      </c>
    </row>
    <row r="182" s="2" customFormat="1" ht="16.5" customHeight="1">
      <c r="A182" s="38"/>
      <c r="B182" s="39"/>
      <c r="C182" s="235" t="s">
        <v>427</v>
      </c>
      <c r="D182" s="235" t="s">
        <v>166</v>
      </c>
      <c r="E182" s="236" t="s">
        <v>289</v>
      </c>
      <c r="F182" s="237" t="s">
        <v>290</v>
      </c>
      <c r="G182" s="238" t="s">
        <v>284</v>
      </c>
      <c r="H182" s="239">
        <v>6</v>
      </c>
      <c r="I182" s="240"/>
      <c r="J182" s="241">
        <f>ROUND(I182*H182,2)</f>
        <v>0</v>
      </c>
      <c r="K182" s="237" t="s">
        <v>130</v>
      </c>
      <c r="L182" s="242"/>
      <c r="M182" s="243" t="s">
        <v>19</v>
      </c>
      <c r="N182" s="244" t="s">
        <v>44</v>
      </c>
      <c r="O182" s="84"/>
      <c r="P182" s="213">
        <f>O182*H182</f>
        <v>0</v>
      </c>
      <c r="Q182" s="213">
        <v>0.001</v>
      </c>
      <c r="R182" s="213">
        <f>Q182*H182</f>
        <v>0.0060000000000000001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170</v>
      </c>
      <c r="AT182" s="215" t="s">
        <v>166</v>
      </c>
      <c r="AU182" s="215" t="s">
        <v>83</v>
      </c>
      <c r="AY182" s="17" t="s">
        <v>123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131</v>
      </c>
      <c r="BM182" s="215" t="s">
        <v>701</v>
      </c>
    </row>
    <row r="183" s="2" customFormat="1">
      <c r="A183" s="38"/>
      <c r="B183" s="39"/>
      <c r="C183" s="40"/>
      <c r="D183" s="217" t="s">
        <v>133</v>
      </c>
      <c r="E183" s="40"/>
      <c r="F183" s="218" t="s">
        <v>290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133</v>
      </c>
      <c r="AU183" s="17" t="s">
        <v>83</v>
      </c>
    </row>
    <row r="184" s="2" customFormat="1" ht="24.15" customHeight="1">
      <c r="A184" s="38"/>
      <c r="B184" s="39"/>
      <c r="C184" s="204" t="s">
        <v>292</v>
      </c>
      <c r="D184" s="204" t="s">
        <v>126</v>
      </c>
      <c r="E184" s="205" t="s">
        <v>293</v>
      </c>
      <c r="F184" s="206" t="s">
        <v>294</v>
      </c>
      <c r="G184" s="207" t="s">
        <v>284</v>
      </c>
      <c r="H184" s="208">
        <v>3</v>
      </c>
      <c r="I184" s="209"/>
      <c r="J184" s="210">
        <f>ROUND(I184*H184,2)</f>
        <v>0</v>
      </c>
      <c r="K184" s="206" t="s">
        <v>19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0.0032499999999999999</v>
      </c>
      <c r="R184" s="213">
        <f>Q184*H184</f>
        <v>0.00975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131</v>
      </c>
      <c r="AT184" s="215" t="s">
        <v>126</v>
      </c>
      <c r="AU184" s="215" t="s">
        <v>83</v>
      </c>
      <c r="AY184" s="17" t="s">
        <v>123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131</v>
      </c>
      <c r="BM184" s="215" t="s">
        <v>702</v>
      </c>
    </row>
    <row r="185" s="2" customFormat="1">
      <c r="A185" s="38"/>
      <c r="B185" s="39"/>
      <c r="C185" s="40"/>
      <c r="D185" s="217" t="s">
        <v>133</v>
      </c>
      <c r="E185" s="40"/>
      <c r="F185" s="218" t="s">
        <v>294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133</v>
      </c>
      <c r="AU185" s="17" t="s">
        <v>83</v>
      </c>
    </row>
    <row r="186" s="2" customFormat="1" ht="24.15" customHeight="1">
      <c r="A186" s="38"/>
      <c r="B186" s="39"/>
      <c r="C186" s="204" t="s">
        <v>296</v>
      </c>
      <c r="D186" s="204" t="s">
        <v>126</v>
      </c>
      <c r="E186" s="205" t="s">
        <v>297</v>
      </c>
      <c r="F186" s="206" t="s">
        <v>298</v>
      </c>
      <c r="G186" s="207" t="s">
        <v>284</v>
      </c>
      <c r="H186" s="208">
        <v>3</v>
      </c>
      <c r="I186" s="209"/>
      <c r="J186" s="210">
        <f>ROUND(I186*H186,2)</f>
        <v>0</v>
      </c>
      <c r="K186" s="206" t="s">
        <v>19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0.14494000000000001</v>
      </c>
      <c r="R186" s="213">
        <f>Q186*H186</f>
        <v>0.43482000000000004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131</v>
      </c>
      <c r="AT186" s="215" t="s">
        <v>126</v>
      </c>
      <c r="AU186" s="215" t="s">
        <v>83</v>
      </c>
      <c r="AY186" s="17" t="s">
        <v>123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131</v>
      </c>
      <c r="BM186" s="215" t="s">
        <v>703</v>
      </c>
    </row>
    <row r="187" s="2" customFormat="1">
      <c r="A187" s="38"/>
      <c r="B187" s="39"/>
      <c r="C187" s="40"/>
      <c r="D187" s="217" t="s">
        <v>133</v>
      </c>
      <c r="E187" s="40"/>
      <c r="F187" s="218" t="s">
        <v>298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83</v>
      </c>
    </row>
    <row r="188" s="2" customFormat="1" ht="21.75" customHeight="1">
      <c r="A188" s="38"/>
      <c r="B188" s="39"/>
      <c r="C188" s="235" t="s">
        <v>300</v>
      </c>
      <c r="D188" s="235" t="s">
        <v>166</v>
      </c>
      <c r="E188" s="236" t="s">
        <v>301</v>
      </c>
      <c r="F188" s="237" t="s">
        <v>302</v>
      </c>
      <c r="G188" s="238" t="s">
        <v>284</v>
      </c>
      <c r="H188" s="239">
        <v>3</v>
      </c>
      <c r="I188" s="240"/>
      <c r="J188" s="241">
        <f>ROUND(I188*H188,2)</f>
        <v>0</v>
      </c>
      <c r="K188" s="237" t="s">
        <v>19</v>
      </c>
      <c r="L188" s="242"/>
      <c r="M188" s="243" t="s">
        <v>19</v>
      </c>
      <c r="N188" s="244" t="s">
        <v>44</v>
      </c>
      <c r="O188" s="84"/>
      <c r="P188" s="213">
        <f>O188*H188</f>
        <v>0</v>
      </c>
      <c r="Q188" s="213">
        <v>0.23200000000000001</v>
      </c>
      <c r="R188" s="213">
        <f>Q188*H188</f>
        <v>0.69600000000000006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170</v>
      </c>
      <c r="AT188" s="215" t="s">
        <v>166</v>
      </c>
      <c r="AU188" s="215" t="s">
        <v>83</v>
      </c>
      <c r="AY188" s="17" t="s">
        <v>123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131</v>
      </c>
      <c r="BM188" s="215" t="s">
        <v>704</v>
      </c>
    </row>
    <row r="189" s="2" customFormat="1">
      <c r="A189" s="38"/>
      <c r="B189" s="39"/>
      <c r="C189" s="40"/>
      <c r="D189" s="217" t="s">
        <v>133</v>
      </c>
      <c r="E189" s="40"/>
      <c r="F189" s="218" t="s">
        <v>302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133</v>
      </c>
      <c r="AU189" s="17" t="s">
        <v>83</v>
      </c>
    </row>
    <row r="190" s="2" customFormat="1" ht="33" customHeight="1">
      <c r="A190" s="38"/>
      <c r="B190" s="39"/>
      <c r="C190" s="235" t="s">
        <v>304</v>
      </c>
      <c r="D190" s="235" t="s">
        <v>166</v>
      </c>
      <c r="E190" s="236" t="s">
        <v>305</v>
      </c>
      <c r="F190" s="237" t="s">
        <v>306</v>
      </c>
      <c r="G190" s="238" t="s">
        <v>284</v>
      </c>
      <c r="H190" s="239">
        <v>3</v>
      </c>
      <c r="I190" s="240"/>
      <c r="J190" s="241">
        <f>ROUND(I190*H190,2)</f>
        <v>0</v>
      </c>
      <c r="K190" s="237" t="s">
        <v>19</v>
      </c>
      <c r="L190" s="242"/>
      <c r="M190" s="243" t="s">
        <v>19</v>
      </c>
      <c r="N190" s="244" t="s">
        <v>44</v>
      </c>
      <c r="O190" s="84"/>
      <c r="P190" s="213">
        <f>O190*H190</f>
        <v>0</v>
      </c>
      <c r="Q190" s="213">
        <v>0.080000000000000002</v>
      </c>
      <c r="R190" s="213">
        <f>Q190*H190</f>
        <v>0.23999999999999999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170</v>
      </c>
      <c r="AT190" s="215" t="s">
        <v>166</v>
      </c>
      <c r="AU190" s="215" t="s">
        <v>83</v>
      </c>
      <c r="AY190" s="17" t="s">
        <v>123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131</v>
      </c>
      <c r="BM190" s="215" t="s">
        <v>705</v>
      </c>
    </row>
    <row r="191" s="2" customFormat="1">
      <c r="A191" s="38"/>
      <c r="B191" s="39"/>
      <c r="C191" s="40"/>
      <c r="D191" s="217" t="s">
        <v>133</v>
      </c>
      <c r="E191" s="40"/>
      <c r="F191" s="218" t="s">
        <v>306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133</v>
      </c>
      <c r="AU191" s="17" t="s">
        <v>83</v>
      </c>
    </row>
    <row r="192" s="2" customFormat="1" ht="21.75" customHeight="1">
      <c r="A192" s="38"/>
      <c r="B192" s="39"/>
      <c r="C192" s="235" t="s">
        <v>308</v>
      </c>
      <c r="D192" s="235" t="s">
        <v>166</v>
      </c>
      <c r="E192" s="236" t="s">
        <v>309</v>
      </c>
      <c r="F192" s="237" t="s">
        <v>310</v>
      </c>
      <c r="G192" s="238" t="s">
        <v>284</v>
      </c>
      <c r="H192" s="239">
        <v>3</v>
      </c>
      <c r="I192" s="240"/>
      <c r="J192" s="241">
        <f>ROUND(I192*H192,2)</f>
        <v>0</v>
      </c>
      <c r="K192" s="237" t="s">
        <v>19</v>
      </c>
      <c r="L192" s="242"/>
      <c r="M192" s="243" t="s">
        <v>19</v>
      </c>
      <c r="N192" s="244" t="s">
        <v>44</v>
      </c>
      <c r="O192" s="84"/>
      <c r="P192" s="213">
        <f>O192*H192</f>
        <v>0</v>
      </c>
      <c r="Q192" s="213">
        <v>0.040000000000000001</v>
      </c>
      <c r="R192" s="213">
        <f>Q192*H192</f>
        <v>0.12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170</v>
      </c>
      <c r="AT192" s="215" t="s">
        <v>166</v>
      </c>
      <c r="AU192" s="215" t="s">
        <v>83</v>
      </c>
      <c r="AY192" s="17" t="s">
        <v>123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131</v>
      </c>
      <c r="BM192" s="215" t="s">
        <v>706</v>
      </c>
    </row>
    <row r="193" s="2" customFormat="1">
      <c r="A193" s="38"/>
      <c r="B193" s="39"/>
      <c r="C193" s="40"/>
      <c r="D193" s="217" t="s">
        <v>133</v>
      </c>
      <c r="E193" s="40"/>
      <c r="F193" s="218" t="s">
        <v>310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133</v>
      </c>
      <c r="AU193" s="17" t="s">
        <v>83</v>
      </c>
    </row>
    <row r="194" s="2" customFormat="1" ht="21.75" customHeight="1">
      <c r="A194" s="38"/>
      <c r="B194" s="39"/>
      <c r="C194" s="235" t="s">
        <v>312</v>
      </c>
      <c r="D194" s="235" t="s">
        <v>166</v>
      </c>
      <c r="E194" s="236" t="s">
        <v>313</v>
      </c>
      <c r="F194" s="237" t="s">
        <v>314</v>
      </c>
      <c r="G194" s="238" t="s">
        <v>284</v>
      </c>
      <c r="H194" s="239">
        <v>3</v>
      </c>
      <c r="I194" s="240"/>
      <c r="J194" s="241">
        <f>ROUND(I194*H194,2)</f>
        <v>0</v>
      </c>
      <c r="K194" s="237" t="s">
        <v>19</v>
      </c>
      <c r="L194" s="242"/>
      <c r="M194" s="243" t="s">
        <v>19</v>
      </c>
      <c r="N194" s="244" t="s">
        <v>44</v>
      </c>
      <c r="O194" s="84"/>
      <c r="P194" s="213">
        <f>O194*H194</f>
        <v>0</v>
      </c>
      <c r="Q194" s="213">
        <v>0.040000000000000001</v>
      </c>
      <c r="R194" s="213">
        <f>Q194*H194</f>
        <v>0.12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170</v>
      </c>
      <c r="AT194" s="215" t="s">
        <v>166</v>
      </c>
      <c r="AU194" s="215" t="s">
        <v>83</v>
      </c>
      <c r="AY194" s="17" t="s">
        <v>123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131</v>
      </c>
      <c r="BM194" s="215" t="s">
        <v>707</v>
      </c>
    </row>
    <row r="195" s="2" customFormat="1">
      <c r="A195" s="38"/>
      <c r="B195" s="39"/>
      <c r="C195" s="40"/>
      <c r="D195" s="217" t="s">
        <v>133</v>
      </c>
      <c r="E195" s="40"/>
      <c r="F195" s="218" t="s">
        <v>314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133</v>
      </c>
      <c r="AU195" s="17" t="s">
        <v>83</v>
      </c>
    </row>
    <row r="196" s="2" customFormat="1" ht="24.15" customHeight="1">
      <c r="A196" s="38"/>
      <c r="B196" s="39"/>
      <c r="C196" s="235" t="s">
        <v>316</v>
      </c>
      <c r="D196" s="235" t="s">
        <v>166</v>
      </c>
      <c r="E196" s="236" t="s">
        <v>317</v>
      </c>
      <c r="F196" s="237" t="s">
        <v>318</v>
      </c>
      <c r="G196" s="238" t="s">
        <v>284</v>
      </c>
      <c r="H196" s="239">
        <v>3</v>
      </c>
      <c r="I196" s="240"/>
      <c r="J196" s="241">
        <f>ROUND(I196*H196,2)</f>
        <v>0</v>
      </c>
      <c r="K196" s="237" t="s">
        <v>19</v>
      </c>
      <c r="L196" s="242"/>
      <c r="M196" s="243" t="s">
        <v>19</v>
      </c>
      <c r="N196" s="244" t="s">
        <v>44</v>
      </c>
      <c r="O196" s="84"/>
      <c r="P196" s="213">
        <f>O196*H196</f>
        <v>0</v>
      </c>
      <c r="Q196" s="213">
        <v>0.027</v>
      </c>
      <c r="R196" s="213">
        <f>Q196*H196</f>
        <v>0.081000000000000003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170</v>
      </c>
      <c r="AT196" s="215" t="s">
        <v>166</v>
      </c>
      <c r="AU196" s="215" t="s">
        <v>83</v>
      </c>
      <c r="AY196" s="17" t="s">
        <v>123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131</v>
      </c>
      <c r="BM196" s="215" t="s">
        <v>708</v>
      </c>
    </row>
    <row r="197" s="2" customFormat="1">
      <c r="A197" s="38"/>
      <c r="B197" s="39"/>
      <c r="C197" s="40"/>
      <c r="D197" s="217" t="s">
        <v>133</v>
      </c>
      <c r="E197" s="40"/>
      <c r="F197" s="218" t="s">
        <v>318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133</v>
      </c>
      <c r="AU197" s="17" t="s">
        <v>83</v>
      </c>
    </row>
    <row r="198" s="2" customFormat="1" ht="16.5" customHeight="1">
      <c r="A198" s="38"/>
      <c r="B198" s="39"/>
      <c r="C198" s="204" t="s">
        <v>320</v>
      </c>
      <c r="D198" s="204" t="s">
        <v>126</v>
      </c>
      <c r="E198" s="205" t="s">
        <v>321</v>
      </c>
      <c r="F198" s="206" t="s">
        <v>322</v>
      </c>
      <c r="G198" s="207" t="s">
        <v>284</v>
      </c>
      <c r="H198" s="208">
        <v>3</v>
      </c>
      <c r="I198" s="209"/>
      <c r="J198" s="210">
        <f>ROUND(I198*H198,2)</f>
        <v>0</v>
      </c>
      <c r="K198" s="206" t="s">
        <v>19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0.0046800000000000001</v>
      </c>
      <c r="R198" s="213">
        <f>Q198*H198</f>
        <v>0.01404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131</v>
      </c>
      <c r="AT198" s="215" t="s">
        <v>126</v>
      </c>
      <c r="AU198" s="215" t="s">
        <v>83</v>
      </c>
      <c r="AY198" s="17" t="s">
        <v>123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131</v>
      </c>
      <c r="BM198" s="215" t="s">
        <v>709</v>
      </c>
    </row>
    <row r="199" s="2" customFormat="1">
      <c r="A199" s="38"/>
      <c r="B199" s="39"/>
      <c r="C199" s="40"/>
      <c r="D199" s="217" t="s">
        <v>133</v>
      </c>
      <c r="E199" s="40"/>
      <c r="F199" s="218" t="s">
        <v>322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133</v>
      </c>
      <c r="AU199" s="17" t="s">
        <v>83</v>
      </c>
    </row>
    <row r="200" s="2" customFormat="1" ht="16.5" customHeight="1">
      <c r="A200" s="38"/>
      <c r="B200" s="39"/>
      <c r="C200" s="235" t="s">
        <v>324</v>
      </c>
      <c r="D200" s="235" t="s">
        <v>166</v>
      </c>
      <c r="E200" s="236" t="s">
        <v>325</v>
      </c>
      <c r="F200" s="237" t="s">
        <v>326</v>
      </c>
      <c r="G200" s="238" t="s">
        <v>284</v>
      </c>
      <c r="H200" s="239">
        <v>3</v>
      </c>
      <c r="I200" s="240"/>
      <c r="J200" s="241">
        <f>ROUND(I200*H200,2)</f>
        <v>0</v>
      </c>
      <c r="K200" s="237" t="s">
        <v>19</v>
      </c>
      <c r="L200" s="242"/>
      <c r="M200" s="243" t="s">
        <v>19</v>
      </c>
      <c r="N200" s="244" t="s">
        <v>44</v>
      </c>
      <c r="O200" s="84"/>
      <c r="P200" s="213">
        <f>O200*H200</f>
        <v>0</v>
      </c>
      <c r="Q200" s="213">
        <v>0.059999999999999998</v>
      </c>
      <c r="R200" s="213">
        <f>Q200*H200</f>
        <v>0.17999999999999999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170</v>
      </c>
      <c r="AT200" s="215" t="s">
        <v>166</v>
      </c>
      <c r="AU200" s="215" t="s">
        <v>83</v>
      </c>
      <c r="AY200" s="17" t="s">
        <v>123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131</v>
      </c>
      <c r="BM200" s="215" t="s">
        <v>710</v>
      </c>
    </row>
    <row r="201" s="2" customFormat="1">
      <c r="A201" s="38"/>
      <c r="B201" s="39"/>
      <c r="C201" s="40"/>
      <c r="D201" s="217" t="s">
        <v>133</v>
      </c>
      <c r="E201" s="40"/>
      <c r="F201" s="218" t="s">
        <v>326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133</v>
      </c>
      <c r="AU201" s="17" t="s">
        <v>83</v>
      </c>
    </row>
    <row r="202" s="2" customFormat="1" ht="16.5" customHeight="1">
      <c r="A202" s="38"/>
      <c r="B202" s="39"/>
      <c r="C202" s="235" t="s">
        <v>328</v>
      </c>
      <c r="D202" s="235" t="s">
        <v>166</v>
      </c>
      <c r="E202" s="236" t="s">
        <v>329</v>
      </c>
      <c r="F202" s="237" t="s">
        <v>330</v>
      </c>
      <c r="G202" s="238" t="s">
        <v>284</v>
      </c>
      <c r="H202" s="239">
        <v>3</v>
      </c>
      <c r="I202" s="240"/>
      <c r="J202" s="241">
        <f>ROUND(I202*H202,2)</f>
        <v>0</v>
      </c>
      <c r="K202" s="237" t="s">
        <v>19</v>
      </c>
      <c r="L202" s="242"/>
      <c r="M202" s="243" t="s">
        <v>19</v>
      </c>
      <c r="N202" s="244" t="s">
        <v>44</v>
      </c>
      <c r="O202" s="84"/>
      <c r="P202" s="213">
        <f>O202*H202</f>
        <v>0</v>
      </c>
      <c r="Q202" s="213">
        <v>0.0040000000000000001</v>
      </c>
      <c r="R202" s="213">
        <f>Q202*H202</f>
        <v>0.012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170</v>
      </c>
      <c r="AT202" s="215" t="s">
        <v>166</v>
      </c>
      <c r="AU202" s="215" t="s">
        <v>83</v>
      </c>
      <c r="AY202" s="17" t="s">
        <v>123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131</v>
      </c>
      <c r="BM202" s="215" t="s">
        <v>711</v>
      </c>
    </row>
    <row r="203" s="2" customFormat="1">
      <c r="A203" s="38"/>
      <c r="B203" s="39"/>
      <c r="C203" s="40"/>
      <c r="D203" s="217" t="s">
        <v>133</v>
      </c>
      <c r="E203" s="40"/>
      <c r="F203" s="218" t="s">
        <v>330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133</v>
      </c>
      <c r="AU203" s="17" t="s">
        <v>83</v>
      </c>
    </row>
    <row r="204" s="2" customFormat="1" ht="21.75" customHeight="1">
      <c r="A204" s="38"/>
      <c r="B204" s="39"/>
      <c r="C204" s="204" t="s">
        <v>386</v>
      </c>
      <c r="D204" s="204" t="s">
        <v>126</v>
      </c>
      <c r="E204" s="205" t="s">
        <v>333</v>
      </c>
      <c r="F204" s="206" t="s">
        <v>712</v>
      </c>
      <c r="G204" s="207" t="s">
        <v>284</v>
      </c>
      <c r="H204" s="208">
        <v>3</v>
      </c>
      <c r="I204" s="209"/>
      <c r="J204" s="210">
        <f>ROUND(I204*H204,2)</f>
        <v>0</v>
      </c>
      <c r="K204" s="206" t="s">
        <v>130</v>
      </c>
      <c r="L204" s="44"/>
      <c r="M204" s="211" t="s">
        <v>19</v>
      </c>
      <c r="N204" s="212" t="s">
        <v>44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131</v>
      </c>
      <c r="AT204" s="215" t="s">
        <v>126</v>
      </c>
      <c r="AU204" s="215" t="s">
        <v>83</v>
      </c>
      <c r="AY204" s="17" t="s">
        <v>123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81</v>
      </c>
      <c r="BK204" s="216">
        <f>ROUND(I204*H204,2)</f>
        <v>0</v>
      </c>
      <c r="BL204" s="17" t="s">
        <v>131</v>
      </c>
      <c r="BM204" s="215" t="s">
        <v>713</v>
      </c>
    </row>
    <row r="205" s="2" customFormat="1">
      <c r="A205" s="38"/>
      <c r="B205" s="39"/>
      <c r="C205" s="40"/>
      <c r="D205" s="217" t="s">
        <v>133</v>
      </c>
      <c r="E205" s="40"/>
      <c r="F205" s="218" t="s">
        <v>714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133</v>
      </c>
      <c r="AU205" s="17" t="s">
        <v>83</v>
      </c>
    </row>
    <row r="206" s="2" customFormat="1">
      <c r="A206" s="38"/>
      <c r="B206" s="39"/>
      <c r="C206" s="40"/>
      <c r="D206" s="222" t="s">
        <v>135</v>
      </c>
      <c r="E206" s="40"/>
      <c r="F206" s="223" t="s">
        <v>337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135</v>
      </c>
      <c r="AU206" s="17" t="s">
        <v>83</v>
      </c>
    </row>
    <row r="207" s="2" customFormat="1" ht="24.15" customHeight="1">
      <c r="A207" s="38"/>
      <c r="B207" s="39"/>
      <c r="C207" s="235" t="s">
        <v>392</v>
      </c>
      <c r="D207" s="235" t="s">
        <v>166</v>
      </c>
      <c r="E207" s="236" t="s">
        <v>339</v>
      </c>
      <c r="F207" s="237" t="s">
        <v>340</v>
      </c>
      <c r="G207" s="238" t="s">
        <v>284</v>
      </c>
      <c r="H207" s="239">
        <v>3</v>
      </c>
      <c r="I207" s="240"/>
      <c r="J207" s="241">
        <f>ROUND(I207*H207,2)</f>
        <v>0</v>
      </c>
      <c r="K207" s="237" t="s">
        <v>130</v>
      </c>
      <c r="L207" s="242"/>
      <c r="M207" s="243" t="s">
        <v>19</v>
      </c>
      <c r="N207" s="244" t="s">
        <v>44</v>
      </c>
      <c r="O207" s="84"/>
      <c r="P207" s="213">
        <f>O207*H207</f>
        <v>0</v>
      </c>
      <c r="Q207" s="213">
        <v>0.0064000000000000003</v>
      </c>
      <c r="R207" s="213">
        <f>Q207*H207</f>
        <v>0.019200000000000002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170</v>
      </c>
      <c r="AT207" s="215" t="s">
        <v>166</v>
      </c>
      <c r="AU207" s="215" t="s">
        <v>83</v>
      </c>
      <c r="AY207" s="17" t="s">
        <v>123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131</v>
      </c>
      <c r="BM207" s="215" t="s">
        <v>715</v>
      </c>
    </row>
    <row r="208" s="2" customFormat="1">
      <c r="A208" s="38"/>
      <c r="B208" s="39"/>
      <c r="C208" s="40"/>
      <c r="D208" s="217" t="s">
        <v>133</v>
      </c>
      <c r="E208" s="40"/>
      <c r="F208" s="218" t="s">
        <v>340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133</v>
      </c>
      <c r="AU208" s="17" t="s">
        <v>83</v>
      </c>
    </row>
    <row r="209" s="12" customFormat="1" ht="22.8" customHeight="1">
      <c r="A209" s="12"/>
      <c r="B209" s="188"/>
      <c r="C209" s="189"/>
      <c r="D209" s="190" t="s">
        <v>72</v>
      </c>
      <c r="E209" s="202" t="s">
        <v>237</v>
      </c>
      <c r="F209" s="202" t="s">
        <v>342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SUM(P210:P276)</f>
        <v>0</v>
      </c>
      <c r="Q209" s="196"/>
      <c r="R209" s="197">
        <f>SUM(R210:R276)</f>
        <v>85.941442999999992</v>
      </c>
      <c r="S209" s="196"/>
      <c r="T209" s="198">
        <f>SUM(T210:T276)</f>
        <v>269.7869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81</v>
      </c>
      <c r="AT209" s="200" t="s">
        <v>72</v>
      </c>
      <c r="AU209" s="200" t="s">
        <v>81</v>
      </c>
      <c r="AY209" s="199" t="s">
        <v>123</v>
      </c>
      <c r="BK209" s="201">
        <f>SUM(BK210:BK276)</f>
        <v>0</v>
      </c>
    </row>
    <row r="210" s="2" customFormat="1" ht="24.15" customHeight="1">
      <c r="A210" s="38"/>
      <c r="B210" s="39"/>
      <c r="C210" s="204" t="s">
        <v>288</v>
      </c>
      <c r="D210" s="204" t="s">
        <v>126</v>
      </c>
      <c r="E210" s="205" t="s">
        <v>344</v>
      </c>
      <c r="F210" s="206" t="s">
        <v>345</v>
      </c>
      <c r="G210" s="207" t="s">
        <v>161</v>
      </c>
      <c r="H210" s="208">
        <v>2.5</v>
      </c>
      <c r="I210" s="209"/>
      <c r="J210" s="210">
        <f>ROUND(I210*H210,2)</f>
        <v>0</v>
      </c>
      <c r="K210" s="206" t="s">
        <v>130</v>
      </c>
      <c r="L210" s="44"/>
      <c r="M210" s="211" t="s">
        <v>19</v>
      </c>
      <c r="N210" s="212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0.29499999999999998</v>
      </c>
      <c r="T210" s="214">
        <f>S210*H210</f>
        <v>0.73749999999999993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131</v>
      </c>
      <c r="AT210" s="215" t="s">
        <v>126</v>
      </c>
      <c r="AU210" s="215" t="s">
        <v>83</v>
      </c>
      <c r="AY210" s="17" t="s">
        <v>123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131</v>
      </c>
      <c r="BM210" s="215" t="s">
        <v>716</v>
      </c>
    </row>
    <row r="211" s="2" customFormat="1">
      <c r="A211" s="38"/>
      <c r="B211" s="39"/>
      <c r="C211" s="40"/>
      <c r="D211" s="217" t="s">
        <v>133</v>
      </c>
      <c r="E211" s="40"/>
      <c r="F211" s="218" t="s">
        <v>347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133</v>
      </c>
      <c r="AU211" s="17" t="s">
        <v>83</v>
      </c>
    </row>
    <row r="212" s="2" customFormat="1">
      <c r="A212" s="38"/>
      <c r="B212" s="39"/>
      <c r="C212" s="40"/>
      <c r="D212" s="222" t="s">
        <v>135</v>
      </c>
      <c r="E212" s="40"/>
      <c r="F212" s="223" t="s">
        <v>348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135</v>
      </c>
      <c r="AU212" s="17" t="s">
        <v>83</v>
      </c>
    </row>
    <row r="213" s="2" customFormat="1" ht="24.15" customHeight="1">
      <c r="A213" s="38"/>
      <c r="B213" s="39"/>
      <c r="C213" s="204" t="s">
        <v>139</v>
      </c>
      <c r="D213" s="204" t="s">
        <v>126</v>
      </c>
      <c r="E213" s="205" t="s">
        <v>356</v>
      </c>
      <c r="F213" s="206" t="s">
        <v>357</v>
      </c>
      <c r="G213" s="207" t="s">
        <v>161</v>
      </c>
      <c r="H213" s="208">
        <v>547.25</v>
      </c>
      <c r="I213" s="209"/>
      <c r="J213" s="210">
        <f>ROUND(I213*H213,2)</f>
        <v>0</v>
      </c>
      <c r="K213" s="206" t="s">
        <v>130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0.44</v>
      </c>
      <c r="T213" s="214">
        <f>S213*H213</f>
        <v>240.78999999999999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131</v>
      </c>
      <c r="AT213" s="215" t="s">
        <v>126</v>
      </c>
      <c r="AU213" s="215" t="s">
        <v>83</v>
      </c>
      <c r="AY213" s="17" t="s">
        <v>123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131</v>
      </c>
      <c r="BM213" s="215" t="s">
        <v>717</v>
      </c>
    </row>
    <row r="214" s="2" customFormat="1">
      <c r="A214" s="38"/>
      <c r="B214" s="39"/>
      <c r="C214" s="40"/>
      <c r="D214" s="217" t="s">
        <v>133</v>
      </c>
      <c r="E214" s="40"/>
      <c r="F214" s="218" t="s">
        <v>359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133</v>
      </c>
      <c r="AU214" s="17" t="s">
        <v>83</v>
      </c>
    </row>
    <row r="215" s="2" customFormat="1">
      <c r="A215" s="38"/>
      <c r="B215" s="39"/>
      <c r="C215" s="40"/>
      <c r="D215" s="222" t="s">
        <v>135</v>
      </c>
      <c r="E215" s="40"/>
      <c r="F215" s="223" t="s">
        <v>360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135</v>
      </c>
      <c r="AU215" s="17" t="s">
        <v>83</v>
      </c>
    </row>
    <row r="216" s="13" customFormat="1">
      <c r="A216" s="13"/>
      <c r="B216" s="224"/>
      <c r="C216" s="225"/>
      <c r="D216" s="217" t="s">
        <v>137</v>
      </c>
      <c r="E216" s="226" t="s">
        <v>19</v>
      </c>
      <c r="F216" s="227" t="s">
        <v>675</v>
      </c>
      <c r="G216" s="225"/>
      <c r="H216" s="228">
        <v>547.25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137</v>
      </c>
      <c r="AU216" s="234" t="s">
        <v>83</v>
      </c>
      <c r="AV216" s="13" t="s">
        <v>83</v>
      </c>
      <c r="AW216" s="13" t="s">
        <v>35</v>
      </c>
      <c r="AX216" s="13" t="s">
        <v>81</v>
      </c>
      <c r="AY216" s="234" t="s">
        <v>123</v>
      </c>
    </row>
    <row r="217" s="2" customFormat="1" ht="24.15" customHeight="1">
      <c r="A217" s="38"/>
      <c r="B217" s="39"/>
      <c r="C217" s="204" t="s">
        <v>152</v>
      </c>
      <c r="D217" s="204" t="s">
        <v>126</v>
      </c>
      <c r="E217" s="205" t="s">
        <v>362</v>
      </c>
      <c r="F217" s="206" t="s">
        <v>363</v>
      </c>
      <c r="G217" s="207" t="s">
        <v>161</v>
      </c>
      <c r="H217" s="208">
        <v>154.05000000000001</v>
      </c>
      <c r="I217" s="209"/>
      <c r="J217" s="210">
        <f>ROUND(I217*H217,2)</f>
        <v>0</v>
      </c>
      <c r="K217" s="206" t="s">
        <v>130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0.098000000000000004</v>
      </c>
      <c r="T217" s="214">
        <f>S217*H217</f>
        <v>15.096900000000002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131</v>
      </c>
      <c r="AT217" s="215" t="s">
        <v>126</v>
      </c>
      <c r="AU217" s="215" t="s">
        <v>83</v>
      </c>
      <c r="AY217" s="17" t="s">
        <v>123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131</v>
      </c>
      <c r="BM217" s="215" t="s">
        <v>718</v>
      </c>
    </row>
    <row r="218" s="2" customFormat="1">
      <c r="A218" s="38"/>
      <c r="B218" s="39"/>
      <c r="C218" s="40"/>
      <c r="D218" s="217" t="s">
        <v>133</v>
      </c>
      <c r="E218" s="40"/>
      <c r="F218" s="218" t="s">
        <v>365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133</v>
      </c>
      <c r="AU218" s="17" t="s">
        <v>83</v>
      </c>
    </row>
    <row r="219" s="2" customFormat="1">
      <c r="A219" s="38"/>
      <c r="B219" s="39"/>
      <c r="C219" s="40"/>
      <c r="D219" s="222" t="s">
        <v>135</v>
      </c>
      <c r="E219" s="40"/>
      <c r="F219" s="223" t="s">
        <v>366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135</v>
      </c>
      <c r="AU219" s="17" t="s">
        <v>83</v>
      </c>
    </row>
    <row r="220" s="13" customFormat="1">
      <c r="A220" s="13"/>
      <c r="B220" s="224"/>
      <c r="C220" s="225"/>
      <c r="D220" s="217" t="s">
        <v>137</v>
      </c>
      <c r="E220" s="226" t="s">
        <v>19</v>
      </c>
      <c r="F220" s="227" t="s">
        <v>719</v>
      </c>
      <c r="G220" s="225"/>
      <c r="H220" s="228">
        <v>154.05000000000001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137</v>
      </c>
      <c r="AU220" s="234" t="s">
        <v>83</v>
      </c>
      <c r="AV220" s="13" t="s">
        <v>83</v>
      </c>
      <c r="AW220" s="13" t="s">
        <v>35</v>
      </c>
      <c r="AX220" s="13" t="s">
        <v>81</v>
      </c>
      <c r="AY220" s="234" t="s">
        <v>123</v>
      </c>
    </row>
    <row r="221" s="2" customFormat="1" ht="24.15" customHeight="1">
      <c r="A221" s="38"/>
      <c r="B221" s="39"/>
      <c r="C221" s="204" t="s">
        <v>518</v>
      </c>
      <c r="D221" s="204" t="s">
        <v>126</v>
      </c>
      <c r="E221" s="205" t="s">
        <v>369</v>
      </c>
      <c r="F221" s="206" t="s">
        <v>370</v>
      </c>
      <c r="G221" s="207" t="s">
        <v>161</v>
      </c>
      <c r="H221" s="208">
        <v>3.5</v>
      </c>
      <c r="I221" s="209"/>
      <c r="J221" s="210">
        <f>ROUND(I221*H221,2)</f>
        <v>0</v>
      </c>
      <c r="K221" s="206" t="s">
        <v>130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0.625</v>
      </c>
      <c r="T221" s="214">
        <f>S221*H221</f>
        <v>2.1875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131</v>
      </c>
      <c r="AT221" s="215" t="s">
        <v>126</v>
      </c>
      <c r="AU221" s="215" t="s">
        <v>83</v>
      </c>
      <c r="AY221" s="17" t="s">
        <v>123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131</v>
      </c>
      <c r="BM221" s="215" t="s">
        <v>720</v>
      </c>
    </row>
    <row r="222" s="2" customFormat="1">
      <c r="A222" s="38"/>
      <c r="B222" s="39"/>
      <c r="C222" s="40"/>
      <c r="D222" s="217" t="s">
        <v>133</v>
      </c>
      <c r="E222" s="40"/>
      <c r="F222" s="218" t="s">
        <v>372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133</v>
      </c>
      <c r="AU222" s="17" t="s">
        <v>83</v>
      </c>
    </row>
    <row r="223" s="2" customFormat="1">
      <c r="A223" s="38"/>
      <c r="B223" s="39"/>
      <c r="C223" s="40"/>
      <c r="D223" s="222" t="s">
        <v>135</v>
      </c>
      <c r="E223" s="40"/>
      <c r="F223" s="223" t="s">
        <v>373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135</v>
      </c>
      <c r="AU223" s="17" t="s">
        <v>83</v>
      </c>
    </row>
    <row r="224" s="13" customFormat="1">
      <c r="A224" s="13"/>
      <c r="B224" s="224"/>
      <c r="C224" s="225"/>
      <c r="D224" s="217" t="s">
        <v>137</v>
      </c>
      <c r="E224" s="226" t="s">
        <v>19</v>
      </c>
      <c r="F224" s="227" t="s">
        <v>721</v>
      </c>
      <c r="G224" s="225"/>
      <c r="H224" s="228">
        <v>3.5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137</v>
      </c>
      <c r="AU224" s="234" t="s">
        <v>83</v>
      </c>
      <c r="AV224" s="13" t="s">
        <v>83</v>
      </c>
      <c r="AW224" s="13" t="s">
        <v>35</v>
      </c>
      <c r="AX224" s="13" t="s">
        <v>81</v>
      </c>
      <c r="AY224" s="234" t="s">
        <v>123</v>
      </c>
    </row>
    <row r="225" s="2" customFormat="1" ht="33" customHeight="1">
      <c r="A225" s="38"/>
      <c r="B225" s="39"/>
      <c r="C225" s="204" t="s">
        <v>190</v>
      </c>
      <c r="D225" s="204" t="s">
        <v>126</v>
      </c>
      <c r="E225" s="205" t="s">
        <v>375</v>
      </c>
      <c r="F225" s="206" t="s">
        <v>376</v>
      </c>
      <c r="G225" s="207" t="s">
        <v>161</v>
      </c>
      <c r="H225" s="208">
        <v>45</v>
      </c>
      <c r="I225" s="209"/>
      <c r="J225" s="210">
        <f>ROUND(I225*H225,2)</f>
        <v>0</v>
      </c>
      <c r="K225" s="206" t="s">
        <v>130</v>
      </c>
      <c r="L225" s="44"/>
      <c r="M225" s="211" t="s">
        <v>19</v>
      </c>
      <c r="N225" s="212" t="s">
        <v>44</v>
      </c>
      <c r="O225" s="84"/>
      <c r="P225" s="213">
        <f>O225*H225</f>
        <v>0</v>
      </c>
      <c r="Q225" s="213">
        <v>5.0000000000000002E-05</v>
      </c>
      <c r="R225" s="213">
        <f>Q225*H225</f>
        <v>0.0022500000000000003</v>
      </c>
      <c r="S225" s="213">
        <v>0.11500000000000001</v>
      </c>
      <c r="T225" s="214">
        <f>S225*H225</f>
        <v>5.1749999999999998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131</v>
      </c>
      <c r="AT225" s="215" t="s">
        <v>126</v>
      </c>
      <c r="AU225" s="215" t="s">
        <v>83</v>
      </c>
      <c r="AY225" s="17" t="s">
        <v>123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131</v>
      </c>
      <c r="BM225" s="215" t="s">
        <v>722</v>
      </c>
    </row>
    <row r="226" s="2" customFormat="1">
      <c r="A226" s="38"/>
      <c r="B226" s="39"/>
      <c r="C226" s="40"/>
      <c r="D226" s="217" t="s">
        <v>133</v>
      </c>
      <c r="E226" s="40"/>
      <c r="F226" s="218" t="s">
        <v>378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133</v>
      </c>
      <c r="AU226" s="17" t="s">
        <v>83</v>
      </c>
    </row>
    <row r="227" s="2" customFormat="1">
      <c r="A227" s="38"/>
      <c r="B227" s="39"/>
      <c r="C227" s="40"/>
      <c r="D227" s="222" t="s">
        <v>135</v>
      </c>
      <c r="E227" s="40"/>
      <c r="F227" s="223" t="s">
        <v>379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83</v>
      </c>
    </row>
    <row r="228" s="13" customFormat="1">
      <c r="A228" s="13"/>
      <c r="B228" s="224"/>
      <c r="C228" s="225"/>
      <c r="D228" s="217" t="s">
        <v>137</v>
      </c>
      <c r="E228" s="226" t="s">
        <v>19</v>
      </c>
      <c r="F228" s="227" t="s">
        <v>455</v>
      </c>
      <c r="G228" s="225"/>
      <c r="H228" s="228">
        <v>45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137</v>
      </c>
      <c r="AU228" s="234" t="s">
        <v>83</v>
      </c>
      <c r="AV228" s="13" t="s">
        <v>83</v>
      </c>
      <c r="AW228" s="13" t="s">
        <v>35</v>
      </c>
      <c r="AX228" s="13" t="s">
        <v>81</v>
      </c>
      <c r="AY228" s="234" t="s">
        <v>123</v>
      </c>
    </row>
    <row r="229" s="2" customFormat="1" ht="16.5" customHeight="1">
      <c r="A229" s="38"/>
      <c r="B229" s="39"/>
      <c r="C229" s="204" t="s">
        <v>184</v>
      </c>
      <c r="D229" s="204" t="s">
        <v>126</v>
      </c>
      <c r="E229" s="205" t="s">
        <v>381</v>
      </c>
      <c r="F229" s="206" t="s">
        <v>382</v>
      </c>
      <c r="G229" s="207" t="s">
        <v>273</v>
      </c>
      <c r="H229" s="208">
        <v>20</v>
      </c>
      <c r="I229" s="209"/>
      <c r="J229" s="210">
        <f>ROUND(I229*H229,2)</f>
        <v>0</v>
      </c>
      <c r="K229" s="206" t="s">
        <v>130</v>
      </c>
      <c r="L229" s="44"/>
      <c r="M229" s="211" t="s">
        <v>19</v>
      </c>
      <c r="N229" s="212" t="s">
        <v>44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0.28999999999999998</v>
      </c>
      <c r="T229" s="214">
        <f>S229*H229</f>
        <v>5.7999999999999998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131</v>
      </c>
      <c r="AT229" s="215" t="s">
        <v>126</v>
      </c>
      <c r="AU229" s="215" t="s">
        <v>83</v>
      </c>
      <c r="AY229" s="17" t="s">
        <v>123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131</v>
      </c>
      <c r="BM229" s="215" t="s">
        <v>723</v>
      </c>
    </row>
    <row r="230" s="2" customFormat="1">
      <c r="A230" s="38"/>
      <c r="B230" s="39"/>
      <c r="C230" s="40"/>
      <c r="D230" s="217" t="s">
        <v>133</v>
      </c>
      <c r="E230" s="40"/>
      <c r="F230" s="218" t="s">
        <v>384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83</v>
      </c>
    </row>
    <row r="231" s="2" customFormat="1">
      <c r="A231" s="38"/>
      <c r="B231" s="39"/>
      <c r="C231" s="40"/>
      <c r="D231" s="222" t="s">
        <v>135</v>
      </c>
      <c r="E231" s="40"/>
      <c r="F231" s="223" t="s">
        <v>385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135</v>
      </c>
      <c r="AU231" s="17" t="s">
        <v>83</v>
      </c>
    </row>
    <row r="232" s="13" customFormat="1">
      <c r="A232" s="13"/>
      <c r="B232" s="224"/>
      <c r="C232" s="225"/>
      <c r="D232" s="217" t="s">
        <v>137</v>
      </c>
      <c r="E232" s="226" t="s">
        <v>19</v>
      </c>
      <c r="F232" s="227" t="s">
        <v>493</v>
      </c>
      <c r="G232" s="225"/>
      <c r="H232" s="228">
        <v>20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137</v>
      </c>
      <c r="AU232" s="234" t="s">
        <v>83</v>
      </c>
      <c r="AV232" s="13" t="s">
        <v>83</v>
      </c>
      <c r="AW232" s="13" t="s">
        <v>35</v>
      </c>
      <c r="AX232" s="13" t="s">
        <v>81</v>
      </c>
      <c r="AY232" s="234" t="s">
        <v>123</v>
      </c>
    </row>
    <row r="233" s="2" customFormat="1" ht="24.15" customHeight="1">
      <c r="A233" s="38"/>
      <c r="B233" s="39"/>
      <c r="C233" s="204" t="s">
        <v>397</v>
      </c>
      <c r="D233" s="204" t="s">
        <v>126</v>
      </c>
      <c r="E233" s="205" t="s">
        <v>387</v>
      </c>
      <c r="F233" s="206" t="s">
        <v>388</v>
      </c>
      <c r="G233" s="207" t="s">
        <v>161</v>
      </c>
      <c r="H233" s="208">
        <v>86.599999999999994</v>
      </c>
      <c r="I233" s="209"/>
      <c r="J233" s="210">
        <f>ROUND(I233*H233,2)</f>
        <v>0</v>
      </c>
      <c r="K233" s="206" t="s">
        <v>130</v>
      </c>
      <c r="L233" s="44"/>
      <c r="M233" s="211" t="s">
        <v>19</v>
      </c>
      <c r="N233" s="212" t="s">
        <v>44</v>
      </c>
      <c r="O233" s="84"/>
      <c r="P233" s="213">
        <f>O233*H233</f>
        <v>0</v>
      </c>
      <c r="Q233" s="213">
        <v>0.00017000000000000001</v>
      </c>
      <c r="R233" s="213">
        <f>Q233*H233</f>
        <v>0.014722000000000001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131</v>
      </c>
      <c r="AT233" s="215" t="s">
        <v>126</v>
      </c>
      <c r="AU233" s="215" t="s">
        <v>83</v>
      </c>
      <c r="AY233" s="17" t="s">
        <v>123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81</v>
      </c>
      <c r="BK233" s="216">
        <f>ROUND(I233*H233,2)</f>
        <v>0</v>
      </c>
      <c r="BL233" s="17" t="s">
        <v>131</v>
      </c>
      <c r="BM233" s="215" t="s">
        <v>724</v>
      </c>
    </row>
    <row r="234" s="2" customFormat="1">
      <c r="A234" s="38"/>
      <c r="B234" s="39"/>
      <c r="C234" s="40"/>
      <c r="D234" s="217" t="s">
        <v>133</v>
      </c>
      <c r="E234" s="40"/>
      <c r="F234" s="218" t="s">
        <v>390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83</v>
      </c>
    </row>
    <row r="235" s="2" customFormat="1">
      <c r="A235" s="38"/>
      <c r="B235" s="39"/>
      <c r="C235" s="40"/>
      <c r="D235" s="222" t="s">
        <v>135</v>
      </c>
      <c r="E235" s="40"/>
      <c r="F235" s="223" t="s">
        <v>391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83</v>
      </c>
    </row>
    <row r="236" s="13" customFormat="1">
      <c r="A236" s="13"/>
      <c r="B236" s="224"/>
      <c r="C236" s="225"/>
      <c r="D236" s="217" t="s">
        <v>137</v>
      </c>
      <c r="E236" s="226" t="s">
        <v>19</v>
      </c>
      <c r="F236" s="227" t="s">
        <v>725</v>
      </c>
      <c r="G236" s="225"/>
      <c r="H236" s="228">
        <v>86.599999999999994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137</v>
      </c>
      <c r="AU236" s="234" t="s">
        <v>83</v>
      </c>
      <c r="AV236" s="13" t="s">
        <v>83</v>
      </c>
      <c r="AW236" s="13" t="s">
        <v>35</v>
      </c>
      <c r="AX236" s="13" t="s">
        <v>81</v>
      </c>
      <c r="AY236" s="234" t="s">
        <v>123</v>
      </c>
    </row>
    <row r="237" s="2" customFormat="1" ht="24.15" customHeight="1">
      <c r="A237" s="38"/>
      <c r="B237" s="39"/>
      <c r="C237" s="235" t="s">
        <v>433</v>
      </c>
      <c r="D237" s="235" t="s">
        <v>166</v>
      </c>
      <c r="E237" s="236" t="s">
        <v>393</v>
      </c>
      <c r="F237" s="237" t="s">
        <v>394</v>
      </c>
      <c r="G237" s="238" t="s">
        <v>161</v>
      </c>
      <c r="H237" s="239">
        <v>129.90000000000001</v>
      </c>
      <c r="I237" s="240"/>
      <c r="J237" s="241">
        <f>ROUND(I237*H237,2)</f>
        <v>0</v>
      </c>
      <c r="K237" s="237" t="s">
        <v>130</v>
      </c>
      <c r="L237" s="242"/>
      <c r="M237" s="243" t="s">
        <v>19</v>
      </c>
      <c r="N237" s="244" t="s">
        <v>44</v>
      </c>
      <c r="O237" s="84"/>
      <c r="P237" s="213">
        <f>O237*H237</f>
        <v>0</v>
      </c>
      <c r="Q237" s="213">
        <v>0.00020000000000000001</v>
      </c>
      <c r="R237" s="213">
        <f>Q237*H237</f>
        <v>0.025980000000000003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170</v>
      </c>
      <c r="AT237" s="215" t="s">
        <v>166</v>
      </c>
      <c r="AU237" s="215" t="s">
        <v>83</v>
      </c>
      <c r="AY237" s="17" t="s">
        <v>123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81</v>
      </c>
      <c r="BK237" s="216">
        <f>ROUND(I237*H237,2)</f>
        <v>0</v>
      </c>
      <c r="BL237" s="17" t="s">
        <v>131</v>
      </c>
      <c r="BM237" s="215" t="s">
        <v>726</v>
      </c>
    </row>
    <row r="238" s="2" customFormat="1">
      <c r="A238" s="38"/>
      <c r="B238" s="39"/>
      <c r="C238" s="40"/>
      <c r="D238" s="217" t="s">
        <v>133</v>
      </c>
      <c r="E238" s="40"/>
      <c r="F238" s="218" t="s">
        <v>394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133</v>
      </c>
      <c r="AU238" s="17" t="s">
        <v>83</v>
      </c>
    </row>
    <row r="239" s="13" customFormat="1">
      <c r="A239" s="13"/>
      <c r="B239" s="224"/>
      <c r="C239" s="225"/>
      <c r="D239" s="217" t="s">
        <v>137</v>
      </c>
      <c r="E239" s="226" t="s">
        <v>19</v>
      </c>
      <c r="F239" s="227" t="s">
        <v>727</v>
      </c>
      <c r="G239" s="225"/>
      <c r="H239" s="228">
        <v>129.90000000000001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137</v>
      </c>
      <c r="AU239" s="234" t="s">
        <v>83</v>
      </c>
      <c r="AV239" s="13" t="s">
        <v>83</v>
      </c>
      <c r="AW239" s="13" t="s">
        <v>35</v>
      </c>
      <c r="AX239" s="13" t="s">
        <v>81</v>
      </c>
      <c r="AY239" s="234" t="s">
        <v>123</v>
      </c>
    </row>
    <row r="240" s="2" customFormat="1" ht="37.8" customHeight="1">
      <c r="A240" s="38"/>
      <c r="B240" s="39"/>
      <c r="C240" s="204" t="s">
        <v>438</v>
      </c>
      <c r="D240" s="204" t="s">
        <v>126</v>
      </c>
      <c r="E240" s="205" t="s">
        <v>398</v>
      </c>
      <c r="F240" s="206" t="s">
        <v>399</v>
      </c>
      <c r="G240" s="207" t="s">
        <v>273</v>
      </c>
      <c r="H240" s="208">
        <v>86.599999999999994</v>
      </c>
      <c r="I240" s="209"/>
      <c r="J240" s="210">
        <f>ROUND(I240*H240,2)</f>
        <v>0</v>
      </c>
      <c r="K240" s="206" t="s">
        <v>130</v>
      </c>
      <c r="L240" s="44"/>
      <c r="M240" s="211" t="s">
        <v>19</v>
      </c>
      <c r="N240" s="212" t="s">
        <v>44</v>
      </c>
      <c r="O240" s="84"/>
      <c r="P240" s="213">
        <f>O240*H240</f>
        <v>0</v>
      </c>
      <c r="Q240" s="213">
        <v>0.27411000000000002</v>
      </c>
      <c r="R240" s="213">
        <f>Q240*H240</f>
        <v>23.737926000000002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131</v>
      </c>
      <c r="AT240" s="215" t="s">
        <v>126</v>
      </c>
      <c r="AU240" s="215" t="s">
        <v>83</v>
      </c>
      <c r="AY240" s="17" t="s">
        <v>123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131</v>
      </c>
      <c r="BM240" s="215" t="s">
        <v>728</v>
      </c>
    </row>
    <row r="241" s="2" customFormat="1">
      <c r="A241" s="38"/>
      <c r="B241" s="39"/>
      <c r="C241" s="40"/>
      <c r="D241" s="217" t="s">
        <v>133</v>
      </c>
      <c r="E241" s="40"/>
      <c r="F241" s="218" t="s">
        <v>401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133</v>
      </c>
      <c r="AU241" s="17" t="s">
        <v>83</v>
      </c>
    </row>
    <row r="242" s="2" customFormat="1">
      <c r="A242" s="38"/>
      <c r="B242" s="39"/>
      <c r="C242" s="40"/>
      <c r="D242" s="222" t="s">
        <v>135</v>
      </c>
      <c r="E242" s="40"/>
      <c r="F242" s="223" t="s">
        <v>402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135</v>
      </c>
      <c r="AU242" s="17" t="s">
        <v>83</v>
      </c>
    </row>
    <row r="243" s="13" customFormat="1">
      <c r="A243" s="13"/>
      <c r="B243" s="224"/>
      <c r="C243" s="225"/>
      <c r="D243" s="217" t="s">
        <v>137</v>
      </c>
      <c r="E243" s="226" t="s">
        <v>19</v>
      </c>
      <c r="F243" s="227" t="s">
        <v>725</v>
      </c>
      <c r="G243" s="225"/>
      <c r="H243" s="228">
        <v>86.599999999999994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137</v>
      </c>
      <c r="AU243" s="234" t="s">
        <v>83</v>
      </c>
      <c r="AV243" s="13" t="s">
        <v>83</v>
      </c>
      <c r="AW243" s="13" t="s">
        <v>35</v>
      </c>
      <c r="AX243" s="13" t="s">
        <v>81</v>
      </c>
      <c r="AY243" s="234" t="s">
        <v>123</v>
      </c>
    </row>
    <row r="244" s="2" customFormat="1" ht="24.15" customHeight="1">
      <c r="A244" s="38"/>
      <c r="B244" s="39"/>
      <c r="C244" s="204" t="s">
        <v>442</v>
      </c>
      <c r="D244" s="204" t="s">
        <v>126</v>
      </c>
      <c r="E244" s="205" t="s">
        <v>423</v>
      </c>
      <c r="F244" s="206" t="s">
        <v>424</v>
      </c>
      <c r="G244" s="207" t="s">
        <v>284</v>
      </c>
      <c r="H244" s="208">
        <v>3</v>
      </c>
      <c r="I244" s="209"/>
      <c r="J244" s="210">
        <f>ROUND(I244*H244,2)</f>
        <v>0</v>
      </c>
      <c r="K244" s="206" t="s">
        <v>130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0.42080000000000001</v>
      </c>
      <c r="R244" s="213">
        <f>Q244*H244</f>
        <v>1.2624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131</v>
      </c>
      <c r="AT244" s="215" t="s">
        <v>126</v>
      </c>
      <c r="AU244" s="215" t="s">
        <v>83</v>
      </c>
      <c r="AY244" s="17" t="s">
        <v>123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131</v>
      </c>
      <c r="BM244" s="215" t="s">
        <v>729</v>
      </c>
    </row>
    <row r="245" s="2" customFormat="1">
      <c r="A245" s="38"/>
      <c r="B245" s="39"/>
      <c r="C245" s="40"/>
      <c r="D245" s="217" t="s">
        <v>133</v>
      </c>
      <c r="E245" s="40"/>
      <c r="F245" s="218" t="s">
        <v>424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133</v>
      </c>
      <c r="AU245" s="17" t="s">
        <v>83</v>
      </c>
    </row>
    <row r="246" s="2" customFormat="1">
      <c r="A246" s="38"/>
      <c r="B246" s="39"/>
      <c r="C246" s="40"/>
      <c r="D246" s="222" t="s">
        <v>135</v>
      </c>
      <c r="E246" s="40"/>
      <c r="F246" s="223" t="s">
        <v>426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135</v>
      </c>
      <c r="AU246" s="17" t="s">
        <v>83</v>
      </c>
    </row>
    <row r="247" s="2" customFormat="1" ht="33" customHeight="1">
      <c r="A247" s="38"/>
      <c r="B247" s="39"/>
      <c r="C247" s="204" t="s">
        <v>447</v>
      </c>
      <c r="D247" s="204" t="s">
        <v>126</v>
      </c>
      <c r="E247" s="205" t="s">
        <v>428</v>
      </c>
      <c r="F247" s="206" t="s">
        <v>429</v>
      </c>
      <c r="G247" s="207" t="s">
        <v>284</v>
      </c>
      <c r="H247" s="208">
        <v>7</v>
      </c>
      <c r="I247" s="209"/>
      <c r="J247" s="210">
        <f>ROUND(I247*H247,2)</f>
        <v>0</v>
      </c>
      <c r="K247" s="206" t="s">
        <v>130</v>
      </c>
      <c r="L247" s="44"/>
      <c r="M247" s="211" t="s">
        <v>19</v>
      </c>
      <c r="N247" s="212" t="s">
        <v>44</v>
      </c>
      <c r="O247" s="84"/>
      <c r="P247" s="213">
        <f>O247*H247</f>
        <v>0</v>
      </c>
      <c r="Q247" s="213">
        <v>0.31108000000000002</v>
      </c>
      <c r="R247" s="213">
        <f>Q247*H247</f>
        <v>2.1775600000000002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131</v>
      </c>
      <c r="AT247" s="215" t="s">
        <v>126</v>
      </c>
      <c r="AU247" s="215" t="s">
        <v>83</v>
      </c>
      <c r="AY247" s="17" t="s">
        <v>123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81</v>
      </c>
      <c r="BK247" s="216">
        <f>ROUND(I247*H247,2)</f>
        <v>0</v>
      </c>
      <c r="BL247" s="17" t="s">
        <v>131</v>
      </c>
      <c r="BM247" s="215" t="s">
        <v>730</v>
      </c>
    </row>
    <row r="248" s="2" customFormat="1">
      <c r="A248" s="38"/>
      <c r="B248" s="39"/>
      <c r="C248" s="40"/>
      <c r="D248" s="217" t="s">
        <v>133</v>
      </c>
      <c r="E248" s="40"/>
      <c r="F248" s="218" t="s">
        <v>431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133</v>
      </c>
      <c r="AU248" s="17" t="s">
        <v>83</v>
      </c>
    </row>
    <row r="249" s="2" customFormat="1">
      <c r="A249" s="38"/>
      <c r="B249" s="39"/>
      <c r="C249" s="40"/>
      <c r="D249" s="222" t="s">
        <v>135</v>
      </c>
      <c r="E249" s="40"/>
      <c r="F249" s="223" t="s">
        <v>432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135</v>
      </c>
      <c r="AU249" s="17" t="s">
        <v>83</v>
      </c>
    </row>
    <row r="250" s="2" customFormat="1" ht="33" customHeight="1">
      <c r="A250" s="38"/>
      <c r="B250" s="39"/>
      <c r="C250" s="204" t="s">
        <v>451</v>
      </c>
      <c r="D250" s="204" t="s">
        <v>126</v>
      </c>
      <c r="E250" s="205" t="s">
        <v>476</v>
      </c>
      <c r="F250" s="206" t="s">
        <v>477</v>
      </c>
      <c r="G250" s="207" t="s">
        <v>273</v>
      </c>
      <c r="H250" s="208">
        <v>246</v>
      </c>
      <c r="I250" s="209"/>
      <c r="J250" s="210">
        <f>ROUND(I250*H250,2)</f>
        <v>0</v>
      </c>
      <c r="K250" s="206" t="s">
        <v>130</v>
      </c>
      <c r="L250" s="44"/>
      <c r="M250" s="211" t="s">
        <v>19</v>
      </c>
      <c r="N250" s="212" t="s">
        <v>44</v>
      </c>
      <c r="O250" s="84"/>
      <c r="P250" s="213">
        <f>O250*H250</f>
        <v>0</v>
      </c>
      <c r="Q250" s="213">
        <v>0.15540000000000001</v>
      </c>
      <c r="R250" s="213">
        <f>Q250*H250</f>
        <v>38.228400000000001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131</v>
      </c>
      <c r="AT250" s="215" t="s">
        <v>126</v>
      </c>
      <c r="AU250" s="215" t="s">
        <v>83</v>
      </c>
      <c r="AY250" s="17" t="s">
        <v>123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131</v>
      </c>
      <c r="BM250" s="215" t="s">
        <v>731</v>
      </c>
    </row>
    <row r="251" s="2" customFormat="1">
      <c r="A251" s="38"/>
      <c r="B251" s="39"/>
      <c r="C251" s="40"/>
      <c r="D251" s="217" t="s">
        <v>133</v>
      </c>
      <c r="E251" s="40"/>
      <c r="F251" s="218" t="s">
        <v>479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133</v>
      </c>
      <c r="AU251" s="17" t="s">
        <v>83</v>
      </c>
    </row>
    <row r="252" s="2" customFormat="1">
      <c r="A252" s="38"/>
      <c r="B252" s="39"/>
      <c r="C252" s="40"/>
      <c r="D252" s="222" t="s">
        <v>135</v>
      </c>
      <c r="E252" s="40"/>
      <c r="F252" s="223" t="s">
        <v>480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135</v>
      </c>
      <c r="AU252" s="17" t="s">
        <v>83</v>
      </c>
    </row>
    <row r="253" s="13" customFormat="1">
      <c r="A253" s="13"/>
      <c r="B253" s="224"/>
      <c r="C253" s="225"/>
      <c r="D253" s="217" t="s">
        <v>137</v>
      </c>
      <c r="E253" s="226" t="s">
        <v>19</v>
      </c>
      <c r="F253" s="227" t="s">
        <v>732</v>
      </c>
      <c r="G253" s="225"/>
      <c r="H253" s="228">
        <v>246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137</v>
      </c>
      <c r="AU253" s="234" t="s">
        <v>83</v>
      </c>
      <c r="AV253" s="13" t="s">
        <v>83</v>
      </c>
      <c r="AW253" s="13" t="s">
        <v>35</v>
      </c>
      <c r="AX253" s="13" t="s">
        <v>81</v>
      </c>
      <c r="AY253" s="234" t="s">
        <v>123</v>
      </c>
    </row>
    <row r="254" s="2" customFormat="1" ht="16.5" customHeight="1">
      <c r="A254" s="38"/>
      <c r="B254" s="39"/>
      <c r="C254" s="235" t="s">
        <v>455</v>
      </c>
      <c r="D254" s="235" t="s">
        <v>166</v>
      </c>
      <c r="E254" s="236" t="s">
        <v>483</v>
      </c>
      <c r="F254" s="237" t="s">
        <v>484</v>
      </c>
      <c r="G254" s="238" t="s">
        <v>273</v>
      </c>
      <c r="H254" s="239">
        <v>244</v>
      </c>
      <c r="I254" s="240"/>
      <c r="J254" s="241">
        <f>ROUND(I254*H254,2)</f>
        <v>0</v>
      </c>
      <c r="K254" s="237" t="s">
        <v>130</v>
      </c>
      <c r="L254" s="242"/>
      <c r="M254" s="243" t="s">
        <v>19</v>
      </c>
      <c r="N254" s="244" t="s">
        <v>44</v>
      </c>
      <c r="O254" s="84"/>
      <c r="P254" s="213">
        <f>O254*H254</f>
        <v>0</v>
      </c>
      <c r="Q254" s="213">
        <v>0.040000000000000001</v>
      </c>
      <c r="R254" s="213">
        <f>Q254*H254</f>
        <v>9.7599999999999998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170</v>
      </c>
      <c r="AT254" s="215" t="s">
        <v>166</v>
      </c>
      <c r="AU254" s="215" t="s">
        <v>83</v>
      </c>
      <c r="AY254" s="17" t="s">
        <v>123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81</v>
      </c>
      <c r="BK254" s="216">
        <f>ROUND(I254*H254,2)</f>
        <v>0</v>
      </c>
      <c r="BL254" s="17" t="s">
        <v>131</v>
      </c>
      <c r="BM254" s="215" t="s">
        <v>733</v>
      </c>
    </row>
    <row r="255" s="2" customFormat="1">
      <c r="A255" s="38"/>
      <c r="B255" s="39"/>
      <c r="C255" s="40"/>
      <c r="D255" s="217" t="s">
        <v>133</v>
      </c>
      <c r="E255" s="40"/>
      <c r="F255" s="218" t="s">
        <v>484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133</v>
      </c>
      <c r="AU255" s="17" t="s">
        <v>83</v>
      </c>
    </row>
    <row r="256" s="2" customFormat="1" ht="24.15" customHeight="1">
      <c r="A256" s="38"/>
      <c r="B256" s="39"/>
      <c r="C256" s="235" t="s">
        <v>459</v>
      </c>
      <c r="D256" s="235" t="s">
        <v>166</v>
      </c>
      <c r="E256" s="236" t="s">
        <v>490</v>
      </c>
      <c r="F256" s="237" t="s">
        <v>491</v>
      </c>
      <c r="G256" s="238" t="s">
        <v>273</v>
      </c>
      <c r="H256" s="239">
        <v>2</v>
      </c>
      <c r="I256" s="240"/>
      <c r="J256" s="241">
        <f>ROUND(I256*H256,2)</f>
        <v>0</v>
      </c>
      <c r="K256" s="237" t="s">
        <v>130</v>
      </c>
      <c r="L256" s="242"/>
      <c r="M256" s="243" t="s">
        <v>19</v>
      </c>
      <c r="N256" s="244" t="s">
        <v>44</v>
      </c>
      <c r="O256" s="84"/>
      <c r="P256" s="213">
        <f>O256*H256</f>
        <v>0</v>
      </c>
      <c r="Q256" s="213">
        <v>0.065670000000000006</v>
      </c>
      <c r="R256" s="213">
        <f>Q256*H256</f>
        <v>0.13134000000000001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170</v>
      </c>
      <c r="AT256" s="215" t="s">
        <v>166</v>
      </c>
      <c r="AU256" s="215" t="s">
        <v>83</v>
      </c>
      <c r="AY256" s="17" t="s">
        <v>123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131</v>
      </c>
      <c r="BM256" s="215" t="s">
        <v>734</v>
      </c>
    </row>
    <row r="257" s="2" customFormat="1">
      <c r="A257" s="38"/>
      <c r="B257" s="39"/>
      <c r="C257" s="40"/>
      <c r="D257" s="217" t="s">
        <v>133</v>
      </c>
      <c r="E257" s="40"/>
      <c r="F257" s="218" t="s">
        <v>491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133</v>
      </c>
      <c r="AU257" s="17" t="s">
        <v>83</v>
      </c>
    </row>
    <row r="258" s="13" customFormat="1">
      <c r="A258" s="13"/>
      <c r="B258" s="224"/>
      <c r="C258" s="225"/>
      <c r="D258" s="217" t="s">
        <v>137</v>
      </c>
      <c r="E258" s="226" t="s">
        <v>19</v>
      </c>
      <c r="F258" s="227" t="s">
        <v>83</v>
      </c>
      <c r="G258" s="225"/>
      <c r="H258" s="228">
        <v>2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137</v>
      </c>
      <c r="AU258" s="234" t="s">
        <v>83</v>
      </c>
      <c r="AV258" s="13" t="s">
        <v>83</v>
      </c>
      <c r="AW258" s="13" t="s">
        <v>35</v>
      </c>
      <c r="AX258" s="13" t="s">
        <v>81</v>
      </c>
      <c r="AY258" s="234" t="s">
        <v>123</v>
      </c>
    </row>
    <row r="259" s="2" customFormat="1" ht="33" customHeight="1">
      <c r="A259" s="38"/>
      <c r="B259" s="39"/>
      <c r="C259" s="204" t="s">
        <v>469</v>
      </c>
      <c r="D259" s="204" t="s">
        <v>126</v>
      </c>
      <c r="E259" s="205" t="s">
        <v>494</v>
      </c>
      <c r="F259" s="206" t="s">
        <v>495</v>
      </c>
      <c r="G259" s="207" t="s">
        <v>273</v>
      </c>
      <c r="H259" s="208">
        <v>64.5</v>
      </c>
      <c r="I259" s="209"/>
      <c r="J259" s="210">
        <f>ROUND(I259*H259,2)</f>
        <v>0</v>
      </c>
      <c r="K259" s="206" t="s">
        <v>130</v>
      </c>
      <c r="L259" s="44"/>
      <c r="M259" s="211" t="s">
        <v>19</v>
      </c>
      <c r="N259" s="212" t="s">
        <v>44</v>
      </c>
      <c r="O259" s="84"/>
      <c r="P259" s="213">
        <f>O259*H259</f>
        <v>0</v>
      </c>
      <c r="Q259" s="213">
        <v>0.1295</v>
      </c>
      <c r="R259" s="213">
        <f>Q259*H259</f>
        <v>8.3527500000000003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131</v>
      </c>
      <c r="AT259" s="215" t="s">
        <v>126</v>
      </c>
      <c r="AU259" s="215" t="s">
        <v>83</v>
      </c>
      <c r="AY259" s="17" t="s">
        <v>123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81</v>
      </c>
      <c r="BK259" s="216">
        <f>ROUND(I259*H259,2)</f>
        <v>0</v>
      </c>
      <c r="BL259" s="17" t="s">
        <v>131</v>
      </c>
      <c r="BM259" s="215" t="s">
        <v>735</v>
      </c>
    </row>
    <row r="260" s="2" customFormat="1">
      <c r="A260" s="38"/>
      <c r="B260" s="39"/>
      <c r="C260" s="40"/>
      <c r="D260" s="217" t="s">
        <v>133</v>
      </c>
      <c r="E260" s="40"/>
      <c r="F260" s="218" t="s">
        <v>497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133</v>
      </c>
      <c r="AU260" s="17" t="s">
        <v>83</v>
      </c>
    </row>
    <row r="261" s="2" customFormat="1">
      <c r="A261" s="38"/>
      <c r="B261" s="39"/>
      <c r="C261" s="40"/>
      <c r="D261" s="222" t="s">
        <v>135</v>
      </c>
      <c r="E261" s="40"/>
      <c r="F261" s="223" t="s">
        <v>498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135</v>
      </c>
      <c r="AU261" s="17" t="s">
        <v>83</v>
      </c>
    </row>
    <row r="262" s="13" customFormat="1">
      <c r="A262" s="13"/>
      <c r="B262" s="224"/>
      <c r="C262" s="225"/>
      <c r="D262" s="217" t="s">
        <v>137</v>
      </c>
      <c r="E262" s="226" t="s">
        <v>19</v>
      </c>
      <c r="F262" s="227" t="s">
        <v>736</v>
      </c>
      <c r="G262" s="225"/>
      <c r="H262" s="228">
        <v>64.5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137</v>
      </c>
      <c r="AU262" s="234" t="s">
        <v>83</v>
      </c>
      <c r="AV262" s="13" t="s">
        <v>83</v>
      </c>
      <c r="AW262" s="13" t="s">
        <v>35</v>
      </c>
      <c r="AX262" s="13" t="s">
        <v>81</v>
      </c>
      <c r="AY262" s="234" t="s">
        <v>123</v>
      </c>
    </row>
    <row r="263" s="2" customFormat="1" ht="16.5" customHeight="1">
      <c r="A263" s="38"/>
      <c r="B263" s="39"/>
      <c r="C263" s="235" t="s">
        <v>463</v>
      </c>
      <c r="D263" s="235" t="s">
        <v>166</v>
      </c>
      <c r="E263" s="236" t="s">
        <v>499</v>
      </c>
      <c r="F263" s="237" t="s">
        <v>500</v>
      </c>
      <c r="G263" s="238" t="s">
        <v>273</v>
      </c>
      <c r="H263" s="239">
        <v>64.5</v>
      </c>
      <c r="I263" s="240"/>
      <c r="J263" s="241">
        <f>ROUND(I263*H263,2)</f>
        <v>0</v>
      </c>
      <c r="K263" s="237" t="s">
        <v>130</v>
      </c>
      <c r="L263" s="242"/>
      <c r="M263" s="243" t="s">
        <v>19</v>
      </c>
      <c r="N263" s="244" t="s">
        <v>44</v>
      </c>
      <c r="O263" s="84"/>
      <c r="P263" s="213">
        <f>O263*H263</f>
        <v>0</v>
      </c>
      <c r="Q263" s="213">
        <v>0.0258</v>
      </c>
      <c r="R263" s="213">
        <f>Q263*H263</f>
        <v>1.6640999999999999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170</v>
      </c>
      <c r="AT263" s="215" t="s">
        <v>166</v>
      </c>
      <c r="AU263" s="215" t="s">
        <v>83</v>
      </c>
      <c r="AY263" s="17" t="s">
        <v>123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131</v>
      </c>
      <c r="BM263" s="215" t="s">
        <v>737</v>
      </c>
    </row>
    <row r="264" s="2" customFormat="1">
      <c r="A264" s="38"/>
      <c r="B264" s="39"/>
      <c r="C264" s="40"/>
      <c r="D264" s="217" t="s">
        <v>133</v>
      </c>
      <c r="E264" s="40"/>
      <c r="F264" s="218" t="s">
        <v>500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133</v>
      </c>
      <c r="AU264" s="17" t="s">
        <v>83</v>
      </c>
    </row>
    <row r="265" s="13" customFormat="1">
      <c r="A265" s="13"/>
      <c r="B265" s="224"/>
      <c r="C265" s="225"/>
      <c r="D265" s="217" t="s">
        <v>137</v>
      </c>
      <c r="E265" s="226" t="s">
        <v>19</v>
      </c>
      <c r="F265" s="227" t="s">
        <v>736</v>
      </c>
      <c r="G265" s="225"/>
      <c r="H265" s="228">
        <v>64.5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137</v>
      </c>
      <c r="AU265" s="234" t="s">
        <v>83</v>
      </c>
      <c r="AV265" s="13" t="s">
        <v>83</v>
      </c>
      <c r="AW265" s="13" t="s">
        <v>35</v>
      </c>
      <c r="AX265" s="13" t="s">
        <v>81</v>
      </c>
      <c r="AY265" s="234" t="s">
        <v>123</v>
      </c>
    </row>
    <row r="266" s="2" customFormat="1" ht="24.15" customHeight="1">
      <c r="A266" s="38"/>
      <c r="B266" s="39"/>
      <c r="C266" s="204" t="s">
        <v>270</v>
      </c>
      <c r="D266" s="204" t="s">
        <v>126</v>
      </c>
      <c r="E266" s="205" t="s">
        <v>503</v>
      </c>
      <c r="F266" s="206" t="s">
        <v>504</v>
      </c>
      <c r="G266" s="207" t="s">
        <v>273</v>
      </c>
      <c r="H266" s="208">
        <v>4.5</v>
      </c>
      <c r="I266" s="209"/>
      <c r="J266" s="210">
        <f>ROUND(I266*H266,2)</f>
        <v>0</v>
      </c>
      <c r="K266" s="206" t="s">
        <v>130</v>
      </c>
      <c r="L266" s="44"/>
      <c r="M266" s="211" t="s">
        <v>19</v>
      </c>
      <c r="N266" s="212" t="s">
        <v>44</v>
      </c>
      <c r="O266" s="84"/>
      <c r="P266" s="213">
        <f>O266*H266</f>
        <v>0</v>
      </c>
      <c r="Q266" s="213">
        <v>0.10095</v>
      </c>
      <c r="R266" s="213">
        <f>Q266*H266</f>
        <v>0.45427499999999998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131</v>
      </c>
      <c r="AT266" s="215" t="s">
        <v>126</v>
      </c>
      <c r="AU266" s="215" t="s">
        <v>83</v>
      </c>
      <c r="AY266" s="17" t="s">
        <v>123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81</v>
      </c>
      <c r="BK266" s="216">
        <f>ROUND(I266*H266,2)</f>
        <v>0</v>
      </c>
      <c r="BL266" s="17" t="s">
        <v>131</v>
      </c>
      <c r="BM266" s="215" t="s">
        <v>738</v>
      </c>
    </row>
    <row r="267" s="2" customFormat="1">
      <c r="A267" s="38"/>
      <c r="B267" s="39"/>
      <c r="C267" s="40"/>
      <c r="D267" s="217" t="s">
        <v>133</v>
      </c>
      <c r="E267" s="40"/>
      <c r="F267" s="218" t="s">
        <v>506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133</v>
      </c>
      <c r="AU267" s="17" t="s">
        <v>83</v>
      </c>
    </row>
    <row r="268" s="2" customFormat="1">
      <c r="A268" s="38"/>
      <c r="B268" s="39"/>
      <c r="C268" s="40"/>
      <c r="D268" s="222" t="s">
        <v>135</v>
      </c>
      <c r="E268" s="40"/>
      <c r="F268" s="223" t="s">
        <v>507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135</v>
      </c>
      <c r="AU268" s="17" t="s">
        <v>83</v>
      </c>
    </row>
    <row r="269" s="13" customFormat="1">
      <c r="A269" s="13"/>
      <c r="B269" s="224"/>
      <c r="C269" s="225"/>
      <c r="D269" s="217" t="s">
        <v>137</v>
      </c>
      <c r="E269" s="226" t="s">
        <v>19</v>
      </c>
      <c r="F269" s="227" t="s">
        <v>739</v>
      </c>
      <c r="G269" s="225"/>
      <c r="H269" s="228">
        <v>4.5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137</v>
      </c>
      <c r="AU269" s="234" t="s">
        <v>83</v>
      </c>
      <c r="AV269" s="13" t="s">
        <v>83</v>
      </c>
      <c r="AW269" s="13" t="s">
        <v>35</v>
      </c>
      <c r="AX269" s="13" t="s">
        <v>81</v>
      </c>
      <c r="AY269" s="234" t="s">
        <v>123</v>
      </c>
    </row>
    <row r="270" s="2" customFormat="1" ht="16.5" customHeight="1">
      <c r="A270" s="38"/>
      <c r="B270" s="39"/>
      <c r="C270" s="235" t="s">
        <v>277</v>
      </c>
      <c r="D270" s="235" t="s">
        <v>166</v>
      </c>
      <c r="E270" s="236" t="s">
        <v>509</v>
      </c>
      <c r="F270" s="237" t="s">
        <v>510</v>
      </c>
      <c r="G270" s="238" t="s">
        <v>273</v>
      </c>
      <c r="H270" s="239">
        <v>4.5</v>
      </c>
      <c r="I270" s="240"/>
      <c r="J270" s="241">
        <f>ROUND(I270*H270,2)</f>
        <v>0</v>
      </c>
      <c r="K270" s="237" t="s">
        <v>130</v>
      </c>
      <c r="L270" s="242"/>
      <c r="M270" s="243" t="s">
        <v>19</v>
      </c>
      <c r="N270" s="244" t="s">
        <v>44</v>
      </c>
      <c r="O270" s="84"/>
      <c r="P270" s="213">
        <f>O270*H270</f>
        <v>0</v>
      </c>
      <c r="Q270" s="213">
        <v>0.028000000000000001</v>
      </c>
      <c r="R270" s="213">
        <f>Q270*H270</f>
        <v>0.126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170</v>
      </c>
      <c r="AT270" s="215" t="s">
        <v>166</v>
      </c>
      <c r="AU270" s="215" t="s">
        <v>83</v>
      </c>
      <c r="AY270" s="17" t="s">
        <v>123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81</v>
      </c>
      <c r="BK270" s="216">
        <f>ROUND(I270*H270,2)</f>
        <v>0</v>
      </c>
      <c r="BL270" s="17" t="s">
        <v>131</v>
      </c>
      <c r="BM270" s="215" t="s">
        <v>740</v>
      </c>
    </row>
    <row r="271" s="2" customFormat="1">
      <c r="A271" s="38"/>
      <c r="B271" s="39"/>
      <c r="C271" s="40"/>
      <c r="D271" s="217" t="s">
        <v>133</v>
      </c>
      <c r="E271" s="40"/>
      <c r="F271" s="218" t="s">
        <v>510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133</v>
      </c>
      <c r="AU271" s="17" t="s">
        <v>83</v>
      </c>
    </row>
    <row r="272" s="13" customFormat="1">
      <c r="A272" s="13"/>
      <c r="B272" s="224"/>
      <c r="C272" s="225"/>
      <c r="D272" s="217" t="s">
        <v>137</v>
      </c>
      <c r="E272" s="226" t="s">
        <v>19</v>
      </c>
      <c r="F272" s="227" t="s">
        <v>739</v>
      </c>
      <c r="G272" s="225"/>
      <c r="H272" s="228">
        <v>4.5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137</v>
      </c>
      <c r="AU272" s="234" t="s">
        <v>83</v>
      </c>
      <c r="AV272" s="13" t="s">
        <v>83</v>
      </c>
      <c r="AW272" s="13" t="s">
        <v>35</v>
      </c>
      <c r="AX272" s="13" t="s">
        <v>81</v>
      </c>
      <c r="AY272" s="234" t="s">
        <v>123</v>
      </c>
    </row>
    <row r="273" s="2" customFormat="1" ht="24.15" customHeight="1">
      <c r="A273" s="38"/>
      <c r="B273" s="39"/>
      <c r="C273" s="204" t="s">
        <v>281</v>
      </c>
      <c r="D273" s="204" t="s">
        <v>126</v>
      </c>
      <c r="E273" s="205" t="s">
        <v>513</v>
      </c>
      <c r="F273" s="206" t="s">
        <v>514</v>
      </c>
      <c r="G273" s="207" t="s">
        <v>273</v>
      </c>
      <c r="H273" s="208">
        <v>22</v>
      </c>
      <c r="I273" s="209"/>
      <c r="J273" s="210">
        <f>ROUND(I273*H273,2)</f>
        <v>0</v>
      </c>
      <c r="K273" s="206" t="s">
        <v>130</v>
      </c>
      <c r="L273" s="44"/>
      <c r="M273" s="211" t="s">
        <v>19</v>
      </c>
      <c r="N273" s="212" t="s">
        <v>44</v>
      </c>
      <c r="O273" s="84"/>
      <c r="P273" s="213">
        <f>O273*H273</f>
        <v>0</v>
      </c>
      <c r="Q273" s="213">
        <v>0.00017000000000000001</v>
      </c>
      <c r="R273" s="213">
        <f>Q273*H273</f>
        <v>0.0037400000000000003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131</v>
      </c>
      <c r="AT273" s="215" t="s">
        <v>126</v>
      </c>
      <c r="AU273" s="215" t="s">
        <v>83</v>
      </c>
      <c r="AY273" s="17" t="s">
        <v>123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81</v>
      </c>
      <c r="BK273" s="216">
        <f>ROUND(I273*H273,2)</f>
        <v>0</v>
      </c>
      <c r="BL273" s="17" t="s">
        <v>131</v>
      </c>
      <c r="BM273" s="215" t="s">
        <v>741</v>
      </c>
    </row>
    <row r="274" s="2" customFormat="1">
      <c r="A274" s="38"/>
      <c r="B274" s="39"/>
      <c r="C274" s="40"/>
      <c r="D274" s="217" t="s">
        <v>133</v>
      </c>
      <c r="E274" s="40"/>
      <c r="F274" s="218" t="s">
        <v>516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133</v>
      </c>
      <c r="AU274" s="17" t="s">
        <v>83</v>
      </c>
    </row>
    <row r="275" s="2" customFormat="1">
      <c r="A275" s="38"/>
      <c r="B275" s="39"/>
      <c r="C275" s="40"/>
      <c r="D275" s="222" t="s">
        <v>135</v>
      </c>
      <c r="E275" s="40"/>
      <c r="F275" s="223" t="s">
        <v>517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135</v>
      </c>
      <c r="AU275" s="17" t="s">
        <v>83</v>
      </c>
    </row>
    <row r="276" s="13" customFormat="1">
      <c r="A276" s="13"/>
      <c r="B276" s="224"/>
      <c r="C276" s="225"/>
      <c r="D276" s="217" t="s">
        <v>137</v>
      </c>
      <c r="E276" s="226" t="s">
        <v>19</v>
      </c>
      <c r="F276" s="227" t="s">
        <v>502</v>
      </c>
      <c r="G276" s="225"/>
      <c r="H276" s="228">
        <v>22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137</v>
      </c>
      <c r="AU276" s="234" t="s">
        <v>83</v>
      </c>
      <c r="AV276" s="13" t="s">
        <v>83</v>
      </c>
      <c r="AW276" s="13" t="s">
        <v>35</v>
      </c>
      <c r="AX276" s="13" t="s">
        <v>81</v>
      </c>
      <c r="AY276" s="234" t="s">
        <v>123</v>
      </c>
    </row>
    <row r="277" s="12" customFormat="1" ht="22.8" customHeight="1">
      <c r="A277" s="12"/>
      <c r="B277" s="188"/>
      <c r="C277" s="189"/>
      <c r="D277" s="190" t="s">
        <v>72</v>
      </c>
      <c r="E277" s="202" t="s">
        <v>522</v>
      </c>
      <c r="F277" s="202" t="s">
        <v>523</v>
      </c>
      <c r="G277" s="189"/>
      <c r="H277" s="189"/>
      <c r="I277" s="192"/>
      <c r="J277" s="203">
        <f>BK277</f>
        <v>0</v>
      </c>
      <c r="K277" s="189"/>
      <c r="L277" s="194"/>
      <c r="M277" s="195"/>
      <c r="N277" s="196"/>
      <c r="O277" s="196"/>
      <c r="P277" s="197">
        <f>SUM(P278:P313)</f>
        <v>0</v>
      </c>
      <c r="Q277" s="196"/>
      <c r="R277" s="197">
        <f>SUM(R278:R313)</f>
        <v>0</v>
      </c>
      <c r="S277" s="196"/>
      <c r="T277" s="198">
        <f>SUM(T278:T313)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9" t="s">
        <v>81</v>
      </c>
      <c r="AT277" s="200" t="s">
        <v>72</v>
      </c>
      <c r="AU277" s="200" t="s">
        <v>81</v>
      </c>
      <c r="AY277" s="199" t="s">
        <v>123</v>
      </c>
      <c r="BK277" s="201">
        <f>SUM(BK278:BK313)</f>
        <v>0</v>
      </c>
    </row>
    <row r="278" s="2" customFormat="1" ht="24.15" customHeight="1">
      <c r="A278" s="38"/>
      <c r="B278" s="39"/>
      <c r="C278" s="204" t="s">
        <v>158</v>
      </c>
      <c r="D278" s="204" t="s">
        <v>126</v>
      </c>
      <c r="E278" s="205" t="s">
        <v>525</v>
      </c>
      <c r="F278" s="206" t="s">
        <v>526</v>
      </c>
      <c r="G278" s="207" t="s">
        <v>169</v>
      </c>
      <c r="H278" s="208">
        <v>737.63800000000003</v>
      </c>
      <c r="I278" s="209"/>
      <c r="J278" s="210">
        <f>ROUND(I278*H278,2)</f>
        <v>0</v>
      </c>
      <c r="K278" s="206" t="s">
        <v>130</v>
      </c>
      <c r="L278" s="44"/>
      <c r="M278" s="211" t="s">
        <v>19</v>
      </c>
      <c r="N278" s="212" t="s">
        <v>44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131</v>
      </c>
      <c r="AT278" s="215" t="s">
        <v>126</v>
      </c>
      <c r="AU278" s="215" t="s">
        <v>83</v>
      </c>
      <c r="AY278" s="17" t="s">
        <v>123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81</v>
      </c>
      <c r="BK278" s="216">
        <f>ROUND(I278*H278,2)</f>
        <v>0</v>
      </c>
      <c r="BL278" s="17" t="s">
        <v>131</v>
      </c>
      <c r="BM278" s="215" t="s">
        <v>742</v>
      </c>
    </row>
    <row r="279" s="2" customFormat="1">
      <c r="A279" s="38"/>
      <c r="B279" s="39"/>
      <c r="C279" s="40"/>
      <c r="D279" s="217" t="s">
        <v>133</v>
      </c>
      <c r="E279" s="40"/>
      <c r="F279" s="218" t="s">
        <v>528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133</v>
      </c>
      <c r="AU279" s="17" t="s">
        <v>83</v>
      </c>
    </row>
    <row r="280" s="2" customFormat="1">
      <c r="A280" s="38"/>
      <c r="B280" s="39"/>
      <c r="C280" s="40"/>
      <c r="D280" s="222" t="s">
        <v>135</v>
      </c>
      <c r="E280" s="40"/>
      <c r="F280" s="223" t="s">
        <v>529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135</v>
      </c>
      <c r="AU280" s="17" t="s">
        <v>83</v>
      </c>
    </row>
    <row r="281" s="13" customFormat="1">
      <c r="A281" s="13"/>
      <c r="B281" s="224"/>
      <c r="C281" s="225"/>
      <c r="D281" s="217" t="s">
        <v>137</v>
      </c>
      <c r="E281" s="226" t="s">
        <v>19</v>
      </c>
      <c r="F281" s="227" t="s">
        <v>743</v>
      </c>
      <c r="G281" s="225"/>
      <c r="H281" s="228">
        <v>737.63800000000003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137</v>
      </c>
      <c r="AU281" s="234" t="s">
        <v>83</v>
      </c>
      <c r="AV281" s="13" t="s">
        <v>83</v>
      </c>
      <c r="AW281" s="13" t="s">
        <v>35</v>
      </c>
      <c r="AX281" s="13" t="s">
        <v>81</v>
      </c>
      <c r="AY281" s="234" t="s">
        <v>123</v>
      </c>
    </row>
    <row r="282" s="2" customFormat="1" ht="21.75" customHeight="1">
      <c r="A282" s="38"/>
      <c r="B282" s="39"/>
      <c r="C282" s="204" t="s">
        <v>165</v>
      </c>
      <c r="D282" s="204" t="s">
        <v>126</v>
      </c>
      <c r="E282" s="205" t="s">
        <v>532</v>
      </c>
      <c r="F282" s="206" t="s">
        <v>533</v>
      </c>
      <c r="G282" s="207" t="s">
        <v>169</v>
      </c>
      <c r="H282" s="208">
        <v>737.63800000000003</v>
      </c>
      <c r="I282" s="209"/>
      <c r="J282" s="210">
        <f>ROUND(I282*H282,2)</f>
        <v>0</v>
      </c>
      <c r="K282" s="206" t="s">
        <v>130</v>
      </c>
      <c r="L282" s="44"/>
      <c r="M282" s="211" t="s">
        <v>19</v>
      </c>
      <c r="N282" s="212" t="s">
        <v>44</v>
      </c>
      <c r="O282" s="84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131</v>
      </c>
      <c r="AT282" s="215" t="s">
        <v>126</v>
      </c>
      <c r="AU282" s="215" t="s">
        <v>83</v>
      </c>
      <c r="AY282" s="17" t="s">
        <v>123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81</v>
      </c>
      <c r="BK282" s="216">
        <f>ROUND(I282*H282,2)</f>
        <v>0</v>
      </c>
      <c r="BL282" s="17" t="s">
        <v>131</v>
      </c>
      <c r="BM282" s="215" t="s">
        <v>744</v>
      </c>
    </row>
    <row r="283" s="2" customFormat="1">
      <c r="A283" s="38"/>
      <c r="B283" s="39"/>
      <c r="C283" s="40"/>
      <c r="D283" s="217" t="s">
        <v>133</v>
      </c>
      <c r="E283" s="40"/>
      <c r="F283" s="218" t="s">
        <v>535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133</v>
      </c>
      <c r="AU283" s="17" t="s">
        <v>83</v>
      </c>
    </row>
    <row r="284" s="2" customFormat="1">
      <c r="A284" s="38"/>
      <c r="B284" s="39"/>
      <c r="C284" s="40"/>
      <c r="D284" s="222" t="s">
        <v>135</v>
      </c>
      <c r="E284" s="40"/>
      <c r="F284" s="223" t="s">
        <v>536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135</v>
      </c>
      <c r="AU284" s="17" t="s">
        <v>83</v>
      </c>
    </row>
    <row r="285" s="13" customFormat="1">
      <c r="A285" s="13"/>
      <c r="B285" s="224"/>
      <c r="C285" s="225"/>
      <c r="D285" s="217" t="s">
        <v>137</v>
      </c>
      <c r="E285" s="226" t="s">
        <v>19</v>
      </c>
      <c r="F285" s="227" t="s">
        <v>745</v>
      </c>
      <c r="G285" s="225"/>
      <c r="H285" s="228">
        <v>737.63800000000003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137</v>
      </c>
      <c r="AU285" s="234" t="s">
        <v>83</v>
      </c>
      <c r="AV285" s="13" t="s">
        <v>83</v>
      </c>
      <c r="AW285" s="13" t="s">
        <v>35</v>
      </c>
      <c r="AX285" s="13" t="s">
        <v>81</v>
      </c>
      <c r="AY285" s="234" t="s">
        <v>123</v>
      </c>
    </row>
    <row r="286" s="2" customFormat="1" ht="24.15" customHeight="1">
      <c r="A286" s="38"/>
      <c r="B286" s="39"/>
      <c r="C286" s="204" t="s">
        <v>173</v>
      </c>
      <c r="D286" s="204" t="s">
        <v>126</v>
      </c>
      <c r="E286" s="205" t="s">
        <v>539</v>
      </c>
      <c r="F286" s="206" t="s">
        <v>540</v>
      </c>
      <c r="G286" s="207" t="s">
        <v>169</v>
      </c>
      <c r="H286" s="208">
        <v>8114.018</v>
      </c>
      <c r="I286" s="209"/>
      <c r="J286" s="210">
        <f>ROUND(I286*H286,2)</f>
        <v>0</v>
      </c>
      <c r="K286" s="206" t="s">
        <v>130</v>
      </c>
      <c r="L286" s="44"/>
      <c r="M286" s="211" t="s">
        <v>19</v>
      </c>
      <c r="N286" s="212" t="s">
        <v>44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131</v>
      </c>
      <c r="AT286" s="215" t="s">
        <v>126</v>
      </c>
      <c r="AU286" s="215" t="s">
        <v>83</v>
      </c>
      <c r="AY286" s="17" t="s">
        <v>123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81</v>
      </c>
      <c r="BK286" s="216">
        <f>ROUND(I286*H286,2)</f>
        <v>0</v>
      </c>
      <c r="BL286" s="17" t="s">
        <v>131</v>
      </c>
      <c r="BM286" s="215" t="s">
        <v>746</v>
      </c>
    </row>
    <row r="287" s="2" customFormat="1">
      <c r="A287" s="38"/>
      <c r="B287" s="39"/>
      <c r="C287" s="40"/>
      <c r="D287" s="217" t="s">
        <v>133</v>
      </c>
      <c r="E287" s="40"/>
      <c r="F287" s="218" t="s">
        <v>542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133</v>
      </c>
      <c r="AU287" s="17" t="s">
        <v>83</v>
      </c>
    </row>
    <row r="288" s="2" customFormat="1">
      <c r="A288" s="38"/>
      <c r="B288" s="39"/>
      <c r="C288" s="40"/>
      <c r="D288" s="222" t="s">
        <v>135</v>
      </c>
      <c r="E288" s="40"/>
      <c r="F288" s="223" t="s">
        <v>543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135</v>
      </c>
      <c r="AU288" s="17" t="s">
        <v>83</v>
      </c>
    </row>
    <row r="289" s="13" customFormat="1">
      <c r="A289" s="13"/>
      <c r="B289" s="224"/>
      <c r="C289" s="225"/>
      <c r="D289" s="217" t="s">
        <v>137</v>
      </c>
      <c r="E289" s="226" t="s">
        <v>19</v>
      </c>
      <c r="F289" s="227" t="s">
        <v>747</v>
      </c>
      <c r="G289" s="225"/>
      <c r="H289" s="228">
        <v>8114.018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137</v>
      </c>
      <c r="AU289" s="234" t="s">
        <v>83</v>
      </c>
      <c r="AV289" s="13" t="s">
        <v>83</v>
      </c>
      <c r="AW289" s="13" t="s">
        <v>35</v>
      </c>
      <c r="AX289" s="13" t="s">
        <v>81</v>
      </c>
      <c r="AY289" s="234" t="s">
        <v>123</v>
      </c>
    </row>
    <row r="290" s="2" customFormat="1" ht="16.5" customHeight="1">
      <c r="A290" s="38"/>
      <c r="B290" s="39"/>
      <c r="C290" s="204" t="s">
        <v>179</v>
      </c>
      <c r="D290" s="204" t="s">
        <v>126</v>
      </c>
      <c r="E290" s="205" t="s">
        <v>546</v>
      </c>
      <c r="F290" s="206" t="s">
        <v>547</v>
      </c>
      <c r="G290" s="207" t="s">
        <v>169</v>
      </c>
      <c r="H290" s="208">
        <v>23.43</v>
      </c>
      <c r="I290" s="209"/>
      <c r="J290" s="210">
        <f>ROUND(I290*H290,2)</f>
        <v>0</v>
      </c>
      <c r="K290" s="206" t="s">
        <v>130</v>
      </c>
      <c r="L290" s="44"/>
      <c r="M290" s="211" t="s">
        <v>19</v>
      </c>
      <c r="N290" s="212" t="s">
        <v>44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131</v>
      </c>
      <c r="AT290" s="215" t="s">
        <v>126</v>
      </c>
      <c r="AU290" s="215" t="s">
        <v>83</v>
      </c>
      <c r="AY290" s="17" t="s">
        <v>123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81</v>
      </c>
      <c r="BK290" s="216">
        <f>ROUND(I290*H290,2)</f>
        <v>0</v>
      </c>
      <c r="BL290" s="17" t="s">
        <v>131</v>
      </c>
      <c r="BM290" s="215" t="s">
        <v>748</v>
      </c>
    </row>
    <row r="291" s="2" customFormat="1">
      <c r="A291" s="38"/>
      <c r="B291" s="39"/>
      <c r="C291" s="40"/>
      <c r="D291" s="217" t="s">
        <v>133</v>
      </c>
      <c r="E291" s="40"/>
      <c r="F291" s="218" t="s">
        <v>549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133</v>
      </c>
      <c r="AU291" s="17" t="s">
        <v>83</v>
      </c>
    </row>
    <row r="292" s="2" customFormat="1">
      <c r="A292" s="38"/>
      <c r="B292" s="39"/>
      <c r="C292" s="40"/>
      <c r="D292" s="222" t="s">
        <v>135</v>
      </c>
      <c r="E292" s="40"/>
      <c r="F292" s="223" t="s">
        <v>550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135</v>
      </c>
      <c r="AU292" s="17" t="s">
        <v>83</v>
      </c>
    </row>
    <row r="293" s="13" customFormat="1">
      <c r="A293" s="13"/>
      <c r="B293" s="224"/>
      <c r="C293" s="225"/>
      <c r="D293" s="217" t="s">
        <v>137</v>
      </c>
      <c r="E293" s="226" t="s">
        <v>19</v>
      </c>
      <c r="F293" s="227" t="s">
        <v>749</v>
      </c>
      <c r="G293" s="225"/>
      <c r="H293" s="228">
        <v>23.43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137</v>
      </c>
      <c r="AU293" s="234" t="s">
        <v>83</v>
      </c>
      <c r="AV293" s="13" t="s">
        <v>83</v>
      </c>
      <c r="AW293" s="13" t="s">
        <v>35</v>
      </c>
      <c r="AX293" s="13" t="s">
        <v>81</v>
      </c>
      <c r="AY293" s="234" t="s">
        <v>123</v>
      </c>
    </row>
    <row r="294" s="2" customFormat="1" ht="24.15" customHeight="1">
      <c r="A294" s="38"/>
      <c r="B294" s="39"/>
      <c r="C294" s="204" t="s">
        <v>332</v>
      </c>
      <c r="D294" s="204" t="s">
        <v>126</v>
      </c>
      <c r="E294" s="205" t="s">
        <v>553</v>
      </c>
      <c r="F294" s="206" t="s">
        <v>554</v>
      </c>
      <c r="G294" s="207" t="s">
        <v>169</v>
      </c>
      <c r="H294" s="208">
        <v>257.73000000000002</v>
      </c>
      <c r="I294" s="209"/>
      <c r="J294" s="210">
        <f>ROUND(I294*H294,2)</f>
        <v>0</v>
      </c>
      <c r="K294" s="206" t="s">
        <v>130</v>
      </c>
      <c r="L294" s="44"/>
      <c r="M294" s="211" t="s">
        <v>19</v>
      </c>
      <c r="N294" s="212" t="s">
        <v>44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131</v>
      </c>
      <c r="AT294" s="215" t="s">
        <v>126</v>
      </c>
      <c r="AU294" s="215" t="s">
        <v>83</v>
      </c>
      <c r="AY294" s="17" t="s">
        <v>123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81</v>
      </c>
      <c r="BK294" s="216">
        <f>ROUND(I294*H294,2)</f>
        <v>0</v>
      </c>
      <c r="BL294" s="17" t="s">
        <v>131</v>
      </c>
      <c r="BM294" s="215" t="s">
        <v>750</v>
      </c>
    </row>
    <row r="295" s="2" customFormat="1">
      <c r="A295" s="38"/>
      <c r="B295" s="39"/>
      <c r="C295" s="40"/>
      <c r="D295" s="217" t="s">
        <v>133</v>
      </c>
      <c r="E295" s="40"/>
      <c r="F295" s="218" t="s">
        <v>556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133</v>
      </c>
      <c r="AU295" s="17" t="s">
        <v>83</v>
      </c>
    </row>
    <row r="296" s="2" customFormat="1">
      <c r="A296" s="38"/>
      <c r="B296" s="39"/>
      <c r="C296" s="40"/>
      <c r="D296" s="222" t="s">
        <v>135</v>
      </c>
      <c r="E296" s="40"/>
      <c r="F296" s="223" t="s">
        <v>557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83</v>
      </c>
    </row>
    <row r="297" s="13" customFormat="1">
      <c r="A297" s="13"/>
      <c r="B297" s="224"/>
      <c r="C297" s="225"/>
      <c r="D297" s="217" t="s">
        <v>137</v>
      </c>
      <c r="E297" s="226" t="s">
        <v>19</v>
      </c>
      <c r="F297" s="227" t="s">
        <v>751</v>
      </c>
      <c r="G297" s="225"/>
      <c r="H297" s="228">
        <v>257.73000000000002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137</v>
      </c>
      <c r="AU297" s="234" t="s">
        <v>83</v>
      </c>
      <c r="AV297" s="13" t="s">
        <v>83</v>
      </c>
      <c r="AW297" s="13" t="s">
        <v>35</v>
      </c>
      <c r="AX297" s="13" t="s">
        <v>81</v>
      </c>
      <c r="AY297" s="234" t="s">
        <v>123</v>
      </c>
    </row>
    <row r="298" s="2" customFormat="1" ht="24.15" customHeight="1">
      <c r="A298" s="38"/>
      <c r="B298" s="39"/>
      <c r="C298" s="204" t="s">
        <v>338</v>
      </c>
      <c r="D298" s="204" t="s">
        <v>126</v>
      </c>
      <c r="E298" s="205" t="s">
        <v>560</v>
      </c>
      <c r="F298" s="206" t="s">
        <v>561</v>
      </c>
      <c r="G298" s="207" t="s">
        <v>169</v>
      </c>
      <c r="H298" s="208">
        <v>737.63800000000003</v>
      </c>
      <c r="I298" s="209"/>
      <c r="J298" s="210">
        <f>ROUND(I298*H298,2)</f>
        <v>0</v>
      </c>
      <c r="K298" s="206" t="s">
        <v>130</v>
      </c>
      <c r="L298" s="44"/>
      <c r="M298" s="211" t="s">
        <v>19</v>
      </c>
      <c r="N298" s="212" t="s">
        <v>44</v>
      </c>
      <c r="O298" s="84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131</v>
      </c>
      <c r="AT298" s="215" t="s">
        <v>126</v>
      </c>
      <c r="AU298" s="215" t="s">
        <v>83</v>
      </c>
      <c r="AY298" s="17" t="s">
        <v>123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81</v>
      </c>
      <c r="BK298" s="216">
        <f>ROUND(I298*H298,2)</f>
        <v>0</v>
      </c>
      <c r="BL298" s="17" t="s">
        <v>131</v>
      </c>
      <c r="BM298" s="215" t="s">
        <v>752</v>
      </c>
    </row>
    <row r="299" s="2" customFormat="1">
      <c r="A299" s="38"/>
      <c r="B299" s="39"/>
      <c r="C299" s="40"/>
      <c r="D299" s="217" t="s">
        <v>133</v>
      </c>
      <c r="E299" s="40"/>
      <c r="F299" s="218" t="s">
        <v>563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133</v>
      </c>
      <c r="AU299" s="17" t="s">
        <v>83</v>
      </c>
    </row>
    <row r="300" s="2" customFormat="1">
      <c r="A300" s="38"/>
      <c r="B300" s="39"/>
      <c r="C300" s="40"/>
      <c r="D300" s="222" t="s">
        <v>135</v>
      </c>
      <c r="E300" s="40"/>
      <c r="F300" s="223" t="s">
        <v>564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135</v>
      </c>
      <c r="AU300" s="17" t="s">
        <v>83</v>
      </c>
    </row>
    <row r="301" s="13" customFormat="1">
      <c r="A301" s="13"/>
      <c r="B301" s="224"/>
      <c r="C301" s="225"/>
      <c r="D301" s="217" t="s">
        <v>137</v>
      </c>
      <c r="E301" s="226" t="s">
        <v>19</v>
      </c>
      <c r="F301" s="227" t="s">
        <v>745</v>
      </c>
      <c r="G301" s="225"/>
      <c r="H301" s="228">
        <v>737.63800000000003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137</v>
      </c>
      <c r="AU301" s="234" t="s">
        <v>83</v>
      </c>
      <c r="AV301" s="13" t="s">
        <v>83</v>
      </c>
      <c r="AW301" s="13" t="s">
        <v>35</v>
      </c>
      <c r="AX301" s="13" t="s">
        <v>81</v>
      </c>
      <c r="AY301" s="234" t="s">
        <v>123</v>
      </c>
    </row>
    <row r="302" s="2" customFormat="1" ht="24.15" customHeight="1">
      <c r="A302" s="38"/>
      <c r="B302" s="39"/>
      <c r="C302" s="204" t="s">
        <v>205</v>
      </c>
      <c r="D302" s="204" t="s">
        <v>126</v>
      </c>
      <c r="E302" s="205" t="s">
        <v>566</v>
      </c>
      <c r="F302" s="206" t="s">
        <v>567</v>
      </c>
      <c r="G302" s="207" t="s">
        <v>169</v>
      </c>
      <c r="H302" s="208">
        <v>23.43</v>
      </c>
      <c r="I302" s="209"/>
      <c r="J302" s="210">
        <f>ROUND(I302*H302,2)</f>
        <v>0</v>
      </c>
      <c r="K302" s="206" t="s">
        <v>130</v>
      </c>
      <c r="L302" s="44"/>
      <c r="M302" s="211" t="s">
        <v>19</v>
      </c>
      <c r="N302" s="212" t="s">
        <v>44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131</v>
      </c>
      <c r="AT302" s="215" t="s">
        <v>126</v>
      </c>
      <c r="AU302" s="215" t="s">
        <v>83</v>
      </c>
      <c r="AY302" s="17" t="s">
        <v>123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81</v>
      </c>
      <c r="BK302" s="216">
        <f>ROUND(I302*H302,2)</f>
        <v>0</v>
      </c>
      <c r="BL302" s="17" t="s">
        <v>131</v>
      </c>
      <c r="BM302" s="215" t="s">
        <v>753</v>
      </c>
    </row>
    <row r="303" s="2" customFormat="1">
      <c r="A303" s="38"/>
      <c r="B303" s="39"/>
      <c r="C303" s="40"/>
      <c r="D303" s="217" t="s">
        <v>133</v>
      </c>
      <c r="E303" s="40"/>
      <c r="F303" s="218" t="s">
        <v>569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133</v>
      </c>
      <c r="AU303" s="17" t="s">
        <v>83</v>
      </c>
    </row>
    <row r="304" s="2" customFormat="1">
      <c r="A304" s="38"/>
      <c r="B304" s="39"/>
      <c r="C304" s="40"/>
      <c r="D304" s="222" t="s">
        <v>135</v>
      </c>
      <c r="E304" s="40"/>
      <c r="F304" s="223" t="s">
        <v>570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135</v>
      </c>
      <c r="AU304" s="17" t="s">
        <v>83</v>
      </c>
    </row>
    <row r="305" s="13" customFormat="1">
      <c r="A305" s="13"/>
      <c r="B305" s="224"/>
      <c r="C305" s="225"/>
      <c r="D305" s="217" t="s">
        <v>137</v>
      </c>
      <c r="E305" s="226" t="s">
        <v>19</v>
      </c>
      <c r="F305" s="227" t="s">
        <v>754</v>
      </c>
      <c r="G305" s="225"/>
      <c r="H305" s="228">
        <v>23.43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137</v>
      </c>
      <c r="AU305" s="234" t="s">
        <v>83</v>
      </c>
      <c r="AV305" s="13" t="s">
        <v>83</v>
      </c>
      <c r="AW305" s="13" t="s">
        <v>35</v>
      </c>
      <c r="AX305" s="13" t="s">
        <v>81</v>
      </c>
      <c r="AY305" s="234" t="s">
        <v>123</v>
      </c>
    </row>
    <row r="306" s="2" customFormat="1" ht="37.8" customHeight="1">
      <c r="A306" s="38"/>
      <c r="B306" s="39"/>
      <c r="C306" s="204" t="s">
        <v>355</v>
      </c>
      <c r="D306" s="204" t="s">
        <v>126</v>
      </c>
      <c r="E306" s="205" t="s">
        <v>573</v>
      </c>
      <c r="F306" s="206" t="s">
        <v>574</v>
      </c>
      <c r="G306" s="207" t="s">
        <v>169</v>
      </c>
      <c r="H306" s="208">
        <v>1.54</v>
      </c>
      <c r="I306" s="209"/>
      <c r="J306" s="210">
        <f>ROUND(I306*H306,2)</f>
        <v>0</v>
      </c>
      <c r="K306" s="206" t="s">
        <v>130</v>
      </c>
      <c r="L306" s="44"/>
      <c r="M306" s="211" t="s">
        <v>19</v>
      </c>
      <c r="N306" s="212" t="s">
        <v>44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131</v>
      </c>
      <c r="AT306" s="215" t="s">
        <v>126</v>
      </c>
      <c r="AU306" s="215" t="s">
        <v>83</v>
      </c>
      <c r="AY306" s="17" t="s">
        <v>123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81</v>
      </c>
      <c r="BK306" s="216">
        <f>ROUND(I306*H306,2)</f>
        <v>0</v>
      </c>
      <c r="BL306" s="17" t="s">
        <v>131</v>
      </c>
      <c r="BM306" s="215" t="s">
        <v>755</v>
      </c>
    </row>
    <row r="307" s="2" customFormat="1">
      <c r="A307" s="38"/>
      <c r="B307" s="39"/>
      <c r="C307" s="40"/>
      <c r="D307" s="217" t="s">
        <v>133</v>
      </c>
      <c r="E307" s="40"/>
      <c r="F307" s="218" t="s">
        <v>576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133</v>
      </c>
      <c r="AU307" s="17" t="s">
        <v>83</v>
      </c>
    </row>
    <row r="308" s="2" customFormat="1">
      <c r="A308" s="38"/>
      <c r="B308" s="39"/>
      <c r="C308" s="40"/>
      <c r="D308" s="222" t="s">
        <v>135</v>
      </c>
      <c r="E308" s="40"/>
      <c r="F308" s="223" t="s">
        <v>577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135</v>
      </c>
      <c r="AU308" s="17" t="s">
        <v>83</v>
      </c>
    </row>
    <row r="309" s="13" customFormat="1">
      <c r="A309" s="13"/>
      <c r="B309" s="224"/>
      <c r="C309" s="225"/>
      <c r="D309" s="217" t="s">
        <v>137</v>
      </c>
      <c r="E309" s="226" t="s">
        <v>19</v>
      </c>
      <c r="F309" s="227" t="s">
        <v>756</v>
      </c>
      <c r="G309" s="225"/>
      <c r="H309" s="228">
        <v>1.54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137</v>
      </c>
      <c r="AU309" s="234" t="s">
        <v>83</v>
      </c>
      <c r="AV309" s="13" t="s">
        <v>83</v>
      </c>
      <c r="AW309" s="13" t="s">
        <v>35</v>
      </c>
      <c r="AX309" s="13" t="s">
        <v>81</v>
      </c>
      <c r="AY309" s="234" t="s">
        <v>123</v>
      </c>
    </row>
    <row r="310" s="2" customFormat="1" ht="44.25" customHeight="1">
      <c r="A310" s="38"/>
      <c r="B310" s="39"/>
      <c r="C310" s="204" t="s">
        <v>361</v>
      </c>
      <c r="D310" s="204" t="s">
        <v>126</v>
      </c>
      <c r="E310" s="205" t="s">
        <v>580</v>
      </c>
      <c r="F310" s="206" t="s">
        <v>581</v>
      </c>
      <c r="G310" s="207" t="s">
        <v>169</v>
      </c>
      <c r="H310" s="208">
        <v>21.890000000000001</v>
      </c>
      <c r="I310" s="209"/>
      <c r="J310" s="210">
        <f>ROUND(I310*H310,2)</f>
        <v>0</v>
      </c>
      <c r="K310" s="206" t="s">
        <v>130</v>
      </c>
      <c r="L310" s="44"/>
      <c r="M310" s="211" t="s">
        <v>19</v>
      </c>
      <c r="N310" s="212" t="s">
        <v>44</v>
      </c>
      <c r="O310" s="84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131</v>
      </c>
      <c r="AT310" s="215" t="s">
        <v>126</v>
      </c>
      <c r="AU310" s="215" t="s">
        <v>83</v>
      </c>
      <c r="AY310" s="17" t="s">
        <v>123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81</v>
      </c>
      <c r="BK310" s="216">
        <f>ROUND(I310*H310,2)</f>
        <v>0</v>
      </c>
      <c r="BL310" s="17" t="s">
        <v>131</v>
      </c>
      <c r="BM310" s="215" t="s">
        <v>757</v>
      </c>
    </row>
    <row r="311" s="2" customFormat="1">
      <c r="A311" s="38"/>
      <c r="B311" s="39"/>
      <c r="C311" s="40"/>
      <c r="D311" s="217" t="s">
        <v>133</v>
      </c>
      <c r="E311" s="40"/>
      <c r="F311" s="218" t="s">
        <v>581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133</v>
      </c>
      <c r="AU311" s="17" t="s">
        <v>83</v>
      </c>
    </row>
    <row r="312" s="2" customFormat="1">
      <c r="A312" s="38"/>
      <c r="B312" s="39"/>
      <c r="C312" s="40"/>
      <c r="D312" s="222" t="s">
        <v>135</v>
      </c>
      <c r="E312" s="40"/>
      <c r="F312" s="223" t="s">
        <v>583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135</v>
      </c>
      <c r="AU312" s="17" t="s">
        <v>83</v>
      </c>
    </row>
    <row r="313" s="13" customFormat="1">
      <c r="A313" s="13"/>
      <c r="B313" s="224"/>
      <c r="C313" s="225"/>
      <c r="D313" s="217" t="s">
        <v>137</v>
      </c>
      <c r="E313" s="226" t="s">
        <v>19</v>
      </c>
      <c r="F313" s="227" t="s">
        <v>758</v>
      </c>
      <c r="G313" s="225"/>
      <c r="H313" s="228">
        <v>21.890000000000001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137</v>
      </c>
      <c r="AU313" s="234" t="s">
        <v>83</v>
      </c>
      <c r="AV313" s="13" t="s">
        <v>83</v>
      </c>
      <c r="AW313" s="13" t="s">
        <v>35</v>
      </c>
      <c r="AX313" s="13" t="s">
        <v>81</v>
      </c>
      <c r="AY313" s="234" t="s">
        <v>123</v>
      </c>
    </row>
    <row r="314" s="12" customFormat="1" ht="22.8" customHeight="1">
      <c r="A314" s="12"/>
      <c r="B314" s="188"/>
      <c r="C314" s="189"/>
      <c r="D314" s="190" t="s">
        <v>72</v>
      </c>
      <c r="E314" s="202" t="s">
        <v>585</v>
      </c>
      <c r="F314" s="202" t="s">
        <v>586</v>
      </c>
      <c r="G314" s="189"/>
      <c r="H314" s="189"/>
      <c r="I314" s="192"/>
      <c r="J314" s="203">
        <f>BK314</f>
        <v>0</v>
      </c>
      <c r="K314" s="189"/>
      <c r="L314" s="194"/>
      <c r="M314" s="195"/>
      <c r="N314" s="196"/>
      <c r="O314" s="196"/>
      <c r="P314" s="197">
        <f>SUM(P315:P323)</f>
        <v>0</v>
      </c>
      <c r="Q314" s="196"/>
      <c r="R314" s="197">
        <f>SUM(R315:R323)</f>
        <v>0</v>
      </c>
      <c r="S314" s="196"/>
      <c r="T314" s="198">
        <f>SUM(T315:T323)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99" t="s">
        <v>81</v>
      </c>
      <c r="AT314" s="200" t="s">
        <v>72</v>
      </c>
      <c r="AU314" s="200" t="s">
        <v>81</v>
      </c>
      <c r="AY314" s="199" t="s">
        <v>123</v>
      </c>
      <c r="BK314" s="201">
        <f>SUM(BK315:BK323)</f>
        <v>0</v>
      </c>
    </row>
    <row r="315" s="2" customFormat="1" ht="33" customHeight="1">
      <c r="A315" s="38"/>
      <c r="B315" s="39"/>
      <c r="C315" s="204" t="s">
        <v>759</v>
      </c>
      <c r="D315" s="204" t="s">
        <v>126</v>
      </c>
      <c r="E315" s="205" t="s">
        <v>588</v>
      </c>
      <c r="F315" s="206" t="s">
        <v>589</v>
      </c>
      <c r="G315" s="207" t="s">
        <v>169</v>
      </c>
      <c r="H315" s="208">
        <v>126.057</v>
      </c>
      <c r="I315" s="209"/>
      <c r="J315" s="210">
        <f>ROUND(I315*H315,2)</f>
        <v>0</v>
      </c>
      <c r="K315" s="206" t="s">
        <v>130</v>
      </c>
      <c r="L315" s="44"/>
      <c r="M315" s="211" t="s">
        <v>19</v>
      </c>
      <c r="N315" s="212" t="s">
        <v>44</v>
      </c>
      <c r="O315" s="84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5" t="s">
        <v>131</v>
      </c>
      <c r="AT315" s="215" t="s">
        <v>126</v>
      </c>
      <c r="AU315" s="215" t="s">
        <v>83</v>
      </c>
      <c r="AY315" s="17" t="s">
        <v>123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81</v>
      </c>
      <c r="BK315" s="216">
        <f>ROUND(I315*H315,2)</f>
        <v>0</v>
      </c>
      <c r="BL315" s="17" t="s">
        <v>131</v>
      </c>
      <c r="BM315" s="215" t="s">
        <v>760</v>
      </c>
    </row>
    <row r="316" s="2" customFormat="1">
      <c r="A316" s="38"/>
      <c r="B316" s="39"/>
      <c r="C316" s="40"/>
      <c r="D316" s="217" t="s">
        <v>133</v>
      </c>
      <c r="E316" s="40"/>
      <c r="F316" s="218" t="s">
        <v>591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133</v>
      </c>
      <c r="AU316" s="17" t="s">
        <v>83</v>
      </c>
    </row>
    <row r="317" s="2" customFormat="1">
      <c r="A317" s="38"/>
      <c r="B317" s="39"/>
      <c r="C317" s="40"/>
      <c r="D317" s="222" t="s">
        <v>135</v>
      </c>
      <c r="E317" s="40"/>
      <c r="F317" s="223" t="s">
        <v>592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135</v>
      </c>
      <c r="AU317" s="17" t="s">
        <v>83</v>
      </c>
    </row>
    <row r="318" s="2" customFormat="1" ht="33" customHeight="1">
      <c r="A318" s="38"/>
      <c r="B318" s="39"/>
      <c r="C318" s="204" t="s">
        <v>579</v>
      </c>
      <c r="D318" s="204" t="s">
        <v>126</v>
      </c>
      <c r="E318" s="205" t="s">
        <v>594</v>
      </c>
      <c r="F318" s="206" t="s">
        <v>595</v>
      </c>
      <c r="G318" s="207" t="s">
        <v>169</v>
      </c>
      <c r="H318" s="208">
        <v>126.057</v>
      </c>
      <c r="I318" s="209"/>
      <c r="J318" s="210">
        <f>ROUND(I318*H318,2)</f>
        <v>0</v>
      </c>
      <c r="K318" s="206" t="s">
        <v>130</v>
      </c>
      <c r="L318" s="44"/>
      <c r="M318" s="211" t="s">
        <v>19</v>
      </c>
      <c r="N318" s="212" t="s">
        <v>44</v>
      </c>
      <c r="O318" s="84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131</v>
      </c>
      <c r="AT318" s="215" t="s">
        <v>126</v>
      </c>
      <c r="AU318" s="215" t="s">
        <v>83</v>
      </c>
      <c r="AY318" s="17" t="s">
        <v>123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81</v>
      </c>
      <c r="BK318" s="216">
        <f>ROUND(I318*H318,2)</f>
        <v>0</v>
      </c>
      <c r="BL318" s="17" t="s">
        <v>131</v>
      </c>
      <c r="BM318" s="215" t="s">
        <v>761</v>
      </c>
    </row>
    <row r="319" s="2" customFormat="1">
      <c r="A319" s="38"/>
      <c r="B319" s="39"/>
      <c r="C319" s="40"/>
      <c r="D319" s="217" t="s">
        <v>133</v>
      </c>
      <c r="E319" s="40"/>
      <c r="F319" s="218" t="s">
        <v>597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133</v>
      </c>
      <c r="AU319" s="17" t="s">
        <v>83</v>
      </c>
    </row>
    <row r="320" s="2" customFormat="1">
      <c r="A320" s="38"/>
      <c r="B320" s="39"/>
      <c r="C320" s="40"/>
      <c r="D320" s="222" t="s">
        <v>135</v>
      </c>
      <c r="E320" s="40"/>
      <c r="F320" s="223" t="s">
        <v>598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135</v>
      </c>
      <c r="AU320" s="17" t="s">
        <v>83</v>
      </c>
    </row>
    <row r="321" s="2" customFormat="1" ht="33" customHeight="1">
      <c r="A321" s="38"/>
      <c r="B321" s="39"/>
      <c r="C321" s="204" t="s">
        <v>572</v>
      </c>
      <c r="D321" s="204" t="s">
        <v>126</v>
      </c>
      <c r="E321" s="205" t="s">
        <v>600</v>
      </c>
      <c r="F321" s="206" t="s">
        <v>601</v>
      </c>
      <c r="G321" s="207" t="s">
        <v>169</v>
      </c>
      <c r="H321" s="208">
        <v>126.057</v>
      </c>
      <c r="I321" s="209"/>
      <c r="J321" s="210">
        <f>ROUND(I321*H321,2)</f>
        <v>0</v>
      </c>
      <c r="K321" s="206" t="s">
        <v>130</v>
      </c>
      <c r="L321" s="44"/>
      <c r="M321" s="211" t="s">
        <v>19</v>
      </c>
      <c r="N321" s="212" t="s">
        <v>44</v>
      </c>
      <c r="O321" s="84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131</v>
      </c>
      <c r="AT321" s="215" t="s">
        <v>126</v>
      </c>
      <c r="AU321" s="215" t="s">
        <v>83</v>
      </c>
      <c r="AY321" s="17" t="s">
        <v>123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81</v>
      </c>
      <c r="BK321" s="216">
        <f>ROUND(I321*H321,2)</f>
        <v>0</v>
      </c>
      <c r="BL321" s="17" t="s">
        <v>131</v>
      </c>
      <c r="BM321" s="215" t="s">
        <v>762</v>
      </c>
    </row>
    <row r="322" s="2" customFormat="1">
      <c r="A322" s="38"/>
      <c r="B322" s="39"/>
      <c r="C322" s="40"/>
      <c r="D322" s="217" t="s">
        <v>133</v>
      </c>
      <c r="E322" s="40"/>
      <c r="F322" s="218" t="s">
        <v>603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133</v>
      </c>
      <c r="AU322" s="17" t="s">
        <v>83</v>
      </c>
    </row>
    <row r="323" s="2" customFormat="1">
      <c r="A323" s="38"/>
      <c r="B323" s="39"/>
      <c r="C323" s="40"/>
      <c r="D323" s="222" t="s">
        <v>135</v>
      </c>
      <c r="E323" s="40"/>
      <c r="F323" s="223" t="s">
        <v>604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135</v>
      </c>
      <c r="AU323" s="17" t="s">
        <v>83</v>
      </c>
    </row>
    <row r="324" s="12" customFormat="1" ht="25.92" customHeight="1">
      <c r="A324" s="12"/>
      <c r="B324" s="188"/>
      <c r="C324" s="189"/>
      <c r="D324" s="190" t="s">
        <v>72</v>
      </c>
      <c r="E324" s="191" t="s">
        <v>605</v>
      </c>
      <c r="F324" s="191" t="s">
        <v>606</v>
      </c>
      <c r="G324" s="189"/>
      <c r="H324" s="189"/>
      <c r="I324" s="192"/>
      <c r="J324" s="193">
        <f>BK324</f>
        <v>0</v>
      </c>
      <c r="K324" s="189"/>
      <c r="L324" s="194"/>
      <c r="M324" s="195"/>
      <c r="N324" s="196"/>
      <c r="O324" s="196"/>
      <c r="P324" s="197">
        <f>SUM(P325:P351)</f>
        <v>0</v>
      </c>
      <c r="Q324" s="196"/>
      <c r="R324" s="197">
        <f>SUM(R325:R351)</f>
        <v>0</v>
      </c>
      <c r="S324" s="196"/>
      <c r="T324" s="198">
        <f>SUM(T325:T351)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99" t="s">
        <v>197</v>
      </c>
      <c r="AT324" s="200" t="s">
        <v>72</v>
      </c>
      <c r="AU324" s="200" t="s">
        <v>73</v>
      </c>
      <c r="AY324" s="199" t="s">
        <v>123</v>
      </c>
      <c r="BK324" s="201">
        <f>SUM(BK325:BK351)</f>
        <v>0</v>
      </c>
    </row>
    <row r="325" s="2" customFormat="1" ht="21.75" customHeight="1">
      <c r="A325" s="38"/>
      <c r="B325" s="39"/>
      <c r="C325" s="204" t="s">
        <v>368</v>
      </c>
      <c r="D325" s="204" t="s">
        <v>126</v>
      </c>
      <c r="E325" s="205" t="s">
        <v>608</v>
      </c>
      <c r="F325" s="206" t="s">
        <v>609</v>
      </c>
      <c r="G325" s="207" t="s">
        <v>610</v>
      </c>
      <c r="H325" s="208">
        <v>1</v>
      </c>
      <c r="I325" s="209"/>
      <c r="J325" s="210">
        <f>ROUND(I325*H325,2)</f>
        <v>0</v>
      </c>
      <c r="K325" s="206" t="s">
        <v>19</v>
      </c>
      <c r="L325" s="44"/>
      <c r="M325" s="211" t="s">
        <v>19</v>
      </c>
      <c r="N325" s="212" t="s">
        <v>44</v>
      </c>
      <c r="O325" s="84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611</v>
      </c>
      <c r="AT325" s="215" t="s">
        <v>126</v>
      </c>
      <c r="AU325" s="215" t="s">
        <v>81</v>
      </c>
      <c r="AY325" s="17" t="s">
        <v>123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81</v>
      </c>
      <c r="BK325" s="216">
        <f>ROUND(I325*H325,2)</f>
        <v>0</v>
      </c>
      <c r="BL325" s="17" t="s">
        <v>611</v>
      </c>
      <c r="BM325" s="215" t="s">
        <v>763</v>
      </c>
    </row>
    <row r="326" s="2" customFormat="1">
      <c r="A326" s="38"/>
      <c r="B326" s="39"/>
      <c r="C326" s="40"/>
      <c r="D326" s="217" t="s">
        <v>133</v>
      </c>
      <c r="E326" s="40"/>
      <c r="F326" s="218" t="s">
        <v>609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133</v>
      </c>
      <c r="AU326" s="17" t="s">
        <v>81</v>
      </c>
    </row>
    <row r="327" s="13" customFormat="1">
      <c r="A327" s="13"/>
      <c r="B327" s="224"/>
      <c r="C327" s="225"/>
      <c r="D327" s="217" t="s">
        <v>137</v>
      </c>
      <c r="E327" s="226" t="s">
        <v>19</v>
      </c>
      <c r="F327" s="227" t="s">
        <v>764</v>
      </c>
      <c r="G327" s="225"/>
      <c r="H327" s="228">
        <v>1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137</v>
      </c>
      <c r="AU327" s="234" t="s">
        <v>81</v>
      </c>
      <c r="AV327" s="13" t="s">
        <v>83</v>
      </c>
      <c r="AW327" s="13" t="s">
        <v>35</v>
      </c>
      <c r="AX327" s="13" t="s">
        <v>81</v>
      </c>
      <c r="AY327" s="234" t="s">
        <v>123</v>
      </c>
    </row>
    <row r="328" s="2" customFormat="1" ht="16.5" customHeight="1">
      <c r="A328" s="38"/>
      <c r="B328" s="39"/>
      <c r="C328" s="204" t="s">
        <v>343</v>
      </c>
      <c r="D328" s="204" t="s">
        <v>126</v>
      </c>
      <c r="E328" s="205" t="s">
        <v>615</v>
      </c>
      <c r="F328" s="206" t="s">
        <v>616</v>
      </c>
      <c r="G328" s="207" t="s">
        <v>610</v>
      </c>
      <c r="H328" s="208">
        <v>1</v>
      </c>
      <c r="I328" s="209"/>
      <c r="J328" s="210">
        <f>ROUND(I328*H328,2)</f>
        <v>0</v>
      </c>
      <c r="K328" s="206" t="s">
        <v>19</v>
      </c>
      <c r="L328" s="44"/>
      <c r="M328" s="211" t="s">
        <v>19</v>
      </c>
      <c r="N328" s="212" t="s">
        <v>44</v>
      </c>
      <c r="O328" s="84"/>
      <c r="P328" s="213">
        <f>O328*H328</f>
        <v>0</v>
      </c>
      <c r="Q328" s="213">
        <v>0</v>
      </c>
      <c r="R328" s="213">
        <f>Q328*H328</f>
        <v>0</v>
      </c>
      <c r="S328" s="213">
        <v>0</v>
      </c>
      <c r="T328" s="21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5" t="s">
        <v>611</v>
      </c>
      <c r="AT328" s="215" t="s">
        <v>126</v>
      </c>
      <c r="AU328" s="215" t="s">
        <v>81</v>
      </c>
      <c r="AY328" s="17" t="s">
        <v>123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81</v>
      </c>
      <c r="BK328" s="216">
        <f>ROUND(I328*H328,2)</f>
        <v>0</v>
      </c>
      <c r="BL328" s="17" t="s">
        <v>611</v>
      </c>
      <c r="BM328" s="215" t="s">
        <v>765</v>
      </c>
    </row>
    <row r="329" s="2" customFormat="1">
      <c r="A329" s="38"/>
      <c r="B329" s="39"/>
      <c r="C329" s="40"/>
      <c r="D329" s="217" t="s">
        <v>133</v>
      </c>
      <c r="E329" s="40"/>
      <c r="F329" s="218" t="s">
        <v>616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133</v>
      </c>
      <c r="AU329" s="17" t="s">
        <v>81</v>
      </c>
    </row>
    <row r="330" s="2" customFormat="1" ht="24.15" customHeight="1">
      <c r="A330" s="38"/>
      <c r="B330" s="39"/>
      <c r="C330" s="204" t="s">
        <v>380</v>
      </c>
      <c r="D330" s="204" t="s">
        <v>126</v>
      </c>
      <c r="E330" s="205" t="s">
        <v>619</v>
      </c>
      <c r="F330" s="206" t="s">
        <v>620</v>
      </c>
      <c r="G330" s="207" t="s">
        <v>610</v>
      </c>
      <c r="H330" s="208">
        <v>1</v>
      </c>
      <c r="I330" s="209"/>
      <c r="J330" s="210">
        <f>ROUND(I330*H330,2)</f>
        <v>0</v>
      </c>
      <c r="K330" s="206" t="s">
        <v>19</v>
      </c>
      <c r="L330" s="44"/>
      <c r="M330" s="211" t="s">
        <v>19</v>
      </c>
      <c r="N330" s="212" t="s">
        <v>44</v>
      </c>
      <c r="O330" s="84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611</v>
      </c>
      <c r="AT330" s="215" t="s">
        <v>126</v>
      </c>
      <c r="AU330" s="215" t="s">
        <v>81</v>
      </c>
      <c r="AY330" s="17" t="s">
        <v>123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81</v>
      </c>
      <c r="BK330" s="216">
        <f>ROUND(I330*H330,2)</f>
        <v>0</v>
      </c>
      <c r="BL330" s="17" t="s">
        <v>611</v>
      </c>
      <c r="BM330" s="215" t="s">
        <v>766</v>
      </c>
    </row>
    <row r="331" s="2" customFormat="1">
      <c r="A331" s="38"/>
      <c r="B331" s="39"/>
      <c r="C331" s="40"/>
      <c r="D331" s="217" t="s">
        <v>133</v>
      </c>
      <c r="E331" s="40"/>
      <c r="F331" s="218" t="s">
        <v>620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133</v>
      </c>
      <c r="AU331" s="17" t="s">
        <v>81</v>
      </c>
    </row>
    <row r="332" s="13" customFormat="1">
      <c r="A332" s="13"/>
      <c r="B332" s="224"/>
      <c r="C332" s="225"/>
      <c r="D332" s="217" t="s">
        <v>137</v>
      </c>
      <c r="E332" s="226" t="s">
        <v>19</v>
      </c>
      <c r="F332" s="227" t="s">
        <v>767</v>
      </c>
      <c r="G332" s="225"/>
      <c r="H332" s="228">
        <v>1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137</v>
      </c>
      <c r="AU332" s="234" t="s">
        <v>81</v>
      </c>
      <c r="AV332" s="13" t="s">
        <v>83</v>
      </c>
      <c r="AW332" s="13" t="s">
        <v>35</v>
      </c>
      <c r="AX332" s="13" t="s">
        <v>81</v>
      </c>
      <c r="AY332" s="234" t="s">
        <v>123</v>
      </c>
    </row>
    <row r="333" s="2" customFormat="1" ht="16.5" customHeight="1">
      <c r="A333" s="38"/>
      <c r="B333" s="39"/>
      <c r="C333" s="204" t="s">
        <v>349</v>
      </c>
      <c r="D333" s="204" t="s">
        <v>126</v>
      </c>
      <c r="E333" s="205" t="s">
        <v>624</v>
      </c>
      <c r="F333" s="206" t="s">
        <v>625</v>
      </c>
      <c r="G333" s="207" t="s">
        <v>610</v>
      </c>
      <c r="H333" s="208">
        <v>1</v>
      </c>
      <c r="I333" s="209"/>
      <c r="J333" s="210">
        <f>ROUND(I333*H333,2)</f>
        <v>0</v>
      </c>
      <c r="K333" s="206" t="s">
        <v>19</v>
      </c>
      <c r="L333" s="44"/>
      <c r="M333" s="211" t="s">
        <v>19</v>
      </c>
      <c r="N333" s="212" t="s">
        <v>44</v>
      </c>
      <c r="O333" s="84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611</v>
      </c>
      <c r="AT333" s="215" t="s">
        <v>126</v>
      </c>
      <c r="AU333" s="215" t="s">
        <v>81</v>
      </c>
      <c r="AY333" s="17" t="s">
        <v>123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81</v>
      </c>
      <c r="BK333" s="216">
        <f>ROUND(I333*H333,2)</f>
        <v>0</v>
      </c>
      <c r="BL333" s="17" t="s">
        <v>611</v>
      </c>
      <c r="BM333" s="215" t="s">
        <v>768</v>
      </c>
    </row>
    <row r="334" s="2" customFormat="1">
      <c r="A334" s="38"/>
      <c r="B334" s="39"/>
      <c r="C334" s="40"/>
      <c r="D334" s="217" t="s">
        <v>133</v>
      </c>
      <c r="E334" s="40"/>
      <c r="F334" s="218" t="s">
        <v>625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133</v>
      </c>
      <c r="AU334" s="17" t="s">
        <v>81</v>
      </c>
    </row>
    <row r="335" s="13" customFormat="1">
      <c r="A335" s="13"/>
      <c r="B335" s="224"/>
      <c r="C335" s="225"/>
      <c r="D335" s="217" t="s">
        <v>137</v>
      </c>
      <c r="E335" s="226" t="s">
        <v>19</v>
      </c>
      <c r="F335" s="227" t="s">
        <v>769</v>
      </c>
      <c r="G335" s="225"/>
      <c r="H335" s="228">
        <v>1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137</v>
      </c>
      <c r="AU335" s="234" t="s">
        <v>81</v>
      </c>
      <c r="AV335" s="13" t="s">
        <v>83</v>
      </c>
      <c r="AW335" s="13" t="s">
        <v>35</v>
      </c>
      <c r="AX335" s="13" t="s">
        <v>81</v>
      </c>
      <c r="AY335" s="234" t="s">
        <v>123</v>
      </c>
    </row>
    <row r="336" s="2" customFormat="1" ht="16.5" customHeight="1">
      <c r="A336" s="38"/>
      <c r="B336" s="39"/>
      <c r="C336" s="204" t="s">
        <v>770</v>
      </c>
      <c r="D336" s="204" t="s">
        <v>126</v>
      </c>
      <c r="E336" s="205" t="s">
        <v>629</v>
      </c>
      <c r="F336" s="206" t="s">
        <v>630</v>
      </c>
      <c r="G336" s="207" t="s">
        <v>610</v>
      </c>
      <c r="H336" s="208">
        <v>1</v>
      </c>
      <c r="I336" s="209"/>
      <c r="J336" s="210">
        <f>ROUND(I336*H336,2)</f>
        <v>0</v>
      </c>
      <c r="K336" s="206" t="s">
        <v>19</v>
      </c>
      <c r="L336" s="44"/>
      <c r="M336" s="211" t="s">
        <v>19</v>
      </c>
      <c r="N336" s="212" t="s">
        <v>44</v>
      </c>
      <c r="O336" s="84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611</v>
      </c>
      <c r="AT336" s="215" t="s">
        <v>126</v>
      </c>
      <c r="AU336" s="215" t="s">
        <v>81</v>
      </c>
      <c r="AY336" s="17" t="s">
        <v>123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81</v>
      </c>
      <c r="BK336" s="216">
        <f>ROUND(I336*H336,2)</f>
        <v>0</v>
      </c>
      <c r="BL336" s="17" t="s">
        <v>611</v>
      </c>
      <c r="BM336" s="215" t="s">
        <v>771</v>
      </c>
    </row>
    <row r="337" s="2" customFormat="1">
      <c r="A337" s="38"/>
      <c r="B337" s="39"/>
      <c r="C337" s="40"/>
      <c r="D337" s="217" t="s">
        <v>133</v>
      </c>
      <c r="E337" s="40"/>
      <c r="F337" s="218" t="s">
        <v>630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133</v>
      </c>
      <c r="AU337" s="17" t="s">
        <v>81</v>
      </c>
    </row>
    <row r="338" s="13" customFormat="1">
      <c r="A338" s="13"/>
      <c r="B338" s="224"/>
      <c r="C338" s="225"/>
      <c r="D338" s="217" t="s">
        <v>137</v>
      </c>
      <c r="E338" s="226" t="s">
        <v>19</v>
      </c>
      <c r="F338" s="227" t="s">
        <v>767</v>
      </c>
      <c r="G338" s="225"/>
      <c r="H338" s="228">
        <v>1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137</v>
      </c>
      <c r="AU338" s="234" t="s">
        <v>81</v>
      </c>
      <c r="AV338" s="13" t="s">
        <v>83</v>
      </c>
      <c r="AW338" s="13" t="s">
        <v>35</v>
      </c>
      <c r="AX338" s="13" t="s">
        <v>81</v>
      </c>
      <c r="AY338" s="234" t="s">
        <v>123</v>
      </c>
    </row>
    <row r="339" s="2" customFormat="1" ht="16.5" customHeight="1">
      <c r="A339" s="38"/>
      <c r="B339" s="39"/>
      <c r="C339" s="204" t="s">
        <v>374</v>
      </c>
      <c r="D339" s="204" t="s">
        <v>126</v>
      </c>
      <c r="E339" s="205" t="s">
        <v>633</v>
      </c>
      <c r="F339" s="206" t="s">
        <v>634</v>
      </c>
      <c r="G339" s="207" t="s">
        <v>610</v>
      </c>
      <c r="H339" s="208">
        <v>1</v>
      </c>
      <c r="I339" s="209"/>
      <c r="J339" s="210">
        <f>ROUND(I339*H339,2)</f>
        <v>0</v>
      </c>
      <c r="K339" s="206" t="s">
        <v>19</v>
      </c>
      <c r="L339" s="44"/>
      <c r="M339" s="211" t="s">
        <v>19</v>
      </c>
      <c r="N339" s="212" t="s">
        <v>44</v>
      </c>
      <c r="O339" s="84"/>
      <c r="P339" s="213">
        <f>O339*H339</f>
        <v>0</v>
      </c>
      <c r="Q339" s="213">
        <v>0</v>
      </c>
      <c r="R339" s="213">
        <f>Q339*H339</f>
        <v>0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611</v>
      </c>
      <c r="AT339" s="215" t="s">
        <v>126</v>
      </c>
      <c r="AU339" s="215" t="s">
        <v>81</v>
      </c>
      <c r="AY339" s="17" t="s">
        <v>123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81</v>
      </c>
      <c r="BK339" s="216">
        <f>ROUND(I339*H339,2)</f>
        <v>0</v>
      </c>
      <c r="BL339" s="17" t="s">
        <v>611</v>
      </c>
      <c r="BM339" s="215" t="s">
        <v>772</v>
      </c>
    </row>
    <row r="340" s="2" customFormat="1">
      <c r="A340" s="38"/>
      <c r="B340" s="39"/>
      <c r="C340" s="40"/>
      <c r="D340" s="217" t="s">
        <v>133</v>
      </c>
      <c r="E340" s="40"/>
      <c r="F340" s="218" t="s">
        <v>634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133</v>
      </c>
      <c r="AU340" s="17" t="s">
        <v>81</v>
      </c>
    </row>
    <row r="341" s="13" customFormat="1">
      <c r="A341" s="13"/>
      <c r="B341" s="224"/>
      <c r="C341" s="225"/>
      <c r="D341" s="217" t="s">
        <v>137</v>
      </c>
      <c r="E341" s="226" t="s">
        <v>19</v>
      </c>
      <c r="F341" s="227" t="s">
        <v>773</v>
      </c>
      <c r="G341" s="225"/>
      <c r="H341" s="228">
        <v>1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137</v>
      </c>
      <c r="AU341" s="234" t="s">
        <v>81</v>
      </c>
      <c r="AV341" s="13" t="s">
        <v>83</v>
      </c>
      <c r="AW341" s="13" t="s">
        <v>35</v>
      </c>
      <c r="AX341" s="13" t="s">
        <v>81</v>
      </c>
      <c r="AY341" s="234" t="s">
        <v>123</v>
      </c>
    </row>
    <row r="342" s="2" customFormat="1" ht="16.5" customHeight="1">
      <c r="A342" s="38"/>
      <c r="B342" s="39"/>
      <c r="C342" s="204" t="s">
        <v>774</v>
      </c>
      <c r="D342" s="204" t="s">
        <v>126</v>
      </c>
      <c r="E342" s="205" t="s">
        <v>638</v>
      </c>
      <c r="F342" s="206" t="s">
        <v>639</v>
      </c>
      <c r="G342" s="207" t="s">
        <v>284</v>
      </c>
      <c r="H342" s="208">
        <v>5</v>
      </c>
      <c r="I342" s="209"/>
      <c r="J342" s="210">
        <f>ROUND(I342*H342,2)</f>
        <v>0</v>
      </c>
      <c r="K342" s="206" t="s">
        <v>19</v>
      </c>
      <c r="L342" s="44"/>
      <c r="M342" s="211" t="s">
        <v>19</v>
      </c>
      <c r="N342" s="212" t="s">
        <v>44</v>
      </c>
      <c r="O342" s="84"/>
      <c r="P342" s="213">
        <f>O342*H342</f>
        <v>0</v>
      </c>
      <c r="Q342" s="213">
        <v>0</v>
      </c>
      <c r="R342" s="213">
        <f>Q342*H342</f>
        <v>0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611</v>
      </c>
      <c r="AT342" s="215" t="s">
        <v>126</v>
      </c>
      <c r="AU342" s="215" t="s">
        <v>81</v>
      </c>
      <c r="AY342" s="17" t="s">
        <v>123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81</v>
      </c>
      <c r="BK342" s="216">
        <f>ROUND(I342*H342,2)</f>
        <v>0</v>
      </c>
      <c r="BL342" s="17" t="s">
        <v>611</v>
      </c>
      <c r="BM342" s="215" t="s">
        <v>775</v>
      </c>
    </row>
    <row r="343" s="2" customFormat="1">
      <c r="A343" s="38"/>
      <c r="B343" s="39"/>
      <c r="C343" s="40"/>
      <c r="D343" s="217" t="s">
        <v>133</v>
      </c>
      <c r="E343" s="40"/>
      <c r="F343" s="218" t="s">
        <v>639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133</v>
      </c>
      <c r="AU343" s="17" t="s">
        <v>81</v>
      </c>
    </row>
    <row r="344" s="2" customFormat="1" ht="16.5" customHeight="1">
      <c r="A344" s="38"/>
      <c r="B344" s="39"/>
      <c r="C344" s="204" t="s">
        <v>776</v>
      </c>
      <c r="D344" s="204" t="s">
        <v>126</v>
      </c>
      <c r="E344" s="205" t="s">
        <v>642</v>
      </c>
      <c r="F344" s="206" t="s">
        <v>643</v>
      </c>
      <c r="G344" s="207" t="s">
        <v>610</v>
      </c>
      <c r="H344" s="208">
        <v>1</v>
      </c>
      <c r="I344" s="209"/>
      <c r="J344" s="210">
        <f>ROUND(I344*H344,2)</f>
        <v>0</v>
      </c>
      <c r="K344" s="206" t="s">
        <v>19</v>
      </c>
      <c r="L344" s="44"/>
      <c r="M344" s="211" t="s">
        <v>19</v>
      </c>
      <c r="N344" s="212" t="s">
        <v>44</v>
      </c>
      <c r="O344" s="84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5" t="s">
        <v>611</v>
      </c>
      <c r="AT344" s="215" t="s">
        <v>126</v>
      </c>
      <c r="AU344" s="215" t="s">
        <v>81</v>
      </c>
      <c r="AY344" s="17" t="s">
        <v>123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7" t="s">
        <v>81</v>
      </c>
      <c r="BK344" s="216">
        <f>ROUND(I344*H344,2)</f>
        <v>0</v>
      </c>
      <c r="BL344" s="17" t="s">
        <v>611</v>
      </c>
      <c r="BM344" s="215" t="s">
        <v>777</v>
      </c>
    </row>
    <row r="345" s="2" customFormat="1">
      <c r="A345" s="38"/>
      <c r="B345" s="39"/>
      <c r="C345" s="40"/>
      <c r="D345" s="217" t="s">
        <v>133</v>
      </c>
      <c r="E345" s="40"/>
      <c r="F345" s="218" t="s">
        <v>643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133</v>
      </c>
      <c r="AU345" s="17" t="s">
        <v>81</v>
      </c>
    </row>
    <row r="346" s="13" customFormat="1">
      <c r="A346" s="13"/>
      <c r="B346" s="224"/>
      <c r="C346" s="225"/>
      <c r="D346" s="217" t="s">
        <v>137</v>
      </c>
      <c r="E346" s="226" t="s">
        <v>19</v>
      </c>
      <c r="F346" s="227" t="s">
        <v>645</v>
      </c>
      <c r="G346" s="225"/>
      <c r="H346" s="228">
        <v>1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137</v>
      </c>
      <c r="AU346" s="234" t="s">
        <v>81</v>
      </c>
      <c r="AV346" s="13" t="s">
        <v>83</v>
      </c>
      <c r="AW346" s="13" t="s">
        <v>35</v>
      </c>
      <c r="AX346" s="13" t="s">
        <v>81</v>
      </c>
      <c r="AY346" s="234" t="s">
        <v>123</v>
      </c>
    </row>
    <row r="347" s="2" customFormat="1" ht="16.5" customHeight="1">
      <c r="A347" s="38"/>
      <c r="B347" s="39"/>
      <c r="C347" s="204" t="s">
        <v>524</v>
      </c>
      <c r="D347" s="204" t="s">
        <v>126</v>
      </c>
      <c r="E347" s="205" t="s">
        <v>647</v>
      </c>
      <c r="F347" s="206" t="s">
        <v>648</v>
      </c>
      <c r="G347" s="207" t="s">
        <v>649</v>
      </c>
      <c r="H347" s="208">
        <v>15</v>
      </c>
      <c r="I347" s="209"/>
      <c r="J347" s="210">
        <f>ROUND(I347*H347,2)</f>
        <v>0</v>
      </c>
      <c r="K347" s="206" t="s">
        <v>130</v>
      </c>
      <c r="L347" s="44"/>
      <c r="M347" s="211" t="s">
        <v>19</v>
      </c>
      <c r="N347" s="212" t="s">
        <v>44</v>
      </c>
      <c r="O347" s="84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611</v>
      </c>
      <c r="AT347" s="215" t="s">
        <v>126</v>
      </c>
      <c r="AU347" s="215" t="s">
        <v>81</v>
      </c>
      <c r="AY347" s="17" t="s">
        <v>123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81</v>
      </c>
      <c r="BK347" s="216">
        <f>ROUND(I347*H347,2)</f>
        <v>0</v>
      </c>
      <c r="BL347" s="17" t="s">
        <v>611</v>
      </c>
      <c r="BM347" s="215" t="s">
        <v>778</v>
      </c>
    </row>
    <row r="348" s="2" customFormat="1">
      <c r="A348" s="38"/>
      <c r="B348" s="39"/>
      <c r="C348" s="40"/>
      <c r="D348" s="217" t="s">
        <v>133</v>
      </c>
      <c r="E348" s="40"/>
      <c r="F348" s="218" t="s">
        <v>648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133</v>
      </c>
      <c r="AU348" s="17" t="s">
        <v>81</v>
      </c>
    </row>
    <row r="349" s="2" customFormat="1">
      <c r="A349" s="38"/>
      <c r="B349" s="39"/>
      <c r="C349" s="40"/>
      <c r="D349" s="222" t="s">
        <v>135</v>
      </c>
      <c r="E349" s="40"/>
      <c r="F349" s="223" t="s">
        <v>651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135</v>
      </c>
      <c r="AU349" s="17" t="s">
        <v>81</v>
      </c>
    </row>
    <row r="350" s="2" customFormat="1" ht="24.15" customHeight="1">
      <c r="A350" s="38"/>
      <c r="B350" s="39"/>
      <c r="C350" s="204" t="s">
        <v>607</v>
      </c>
      <c r="D350" s="204" t="s">
        <v>126</v>
      </c>
      <c r="E350" s="205" t="s">
        <v>653</v>
      </c>
      <c r="F350" s="206" t="s">
        <v>654</v>
      </c>
      <c r="G350" s="207" t="s">
        <v>655</v>
      </c>
      <c r="H350" s="208">
        <v>1</v>
      </c>
      <c r="I350" s="209"/>
      <c r="J350" s="210">
        <f>ROUND(I350*H350,2)</f>
        <v>0</v>
      </c>
      <c r="K350" s="206" t="s">
        <v>19</v>
      </c>
      <c r="L350" s="44"/>
      <c r="M350" s="211" t="s">
        <v>19</v>
      </c>
      <c r="N350" s="212" t="s">
        <v>44</v>
      </c>
      <c r="O350" s="84"/>
      <c r="P350" s="213">
        <f>O350*H350</f>
        <v>0</v>
      </c>
      <c r="Q350" s="213">
        <v>0</v>
      </c>
      <c r="R350" s="213">
        <f>Q350*H350</f>
        <v>0</v>
      </c>
      <c r="S350" s="213">
        <v>0</v>
      </c>
      <c r="T350" s="21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5" t="s">
        <v>131</v>
      </c>
      <c r="AT350" s="215" t="s">
        <v>126</v>
      </c>
      <c r="AU350" s="215" t="s">
        <v>81</v>
      </c>
      <c r="AY350" s="17" t="s">
        <v>123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7" t="s">
        <v>81</v>
      </c>
      <c r="BK350" s="216">
        <f>ROUND(I350*H350,2)</f>
        <v>0</v>
      </c>
      <c r="BL350" s="17" t="s">
        <v>131</v>
      </c>
      <c r="BM350" s="215" t="s">
        <v>779</v>
      </c>
    </row>
    <row r="351" s="2" customFormat="1">
      <c r="A351" s="38"/>
      <c r="B351" s="39"/>
      <c r="C351" s="40"/>
      <c r="D351" s="217" t="s">
        <v>133</v>
      </c>
      <c r="E351" s="40"/>
      <c r="F351" s="218" t="s">
        <v>654</v>
      </c>
      <c r="G351" s="40"/>
      <c r="H351" s="40"/>
      <c r="I351" s="219"/>
      <c r="J351" s="40"/>
      <c r="K351" s="40"/>
      <c r="L351" s="44"/>
      <c r="M351" s="245"/>
      <c r="N351" s="246"/>
      <c r="O351" s="247"/>
      <c r="P351" s="247"/>
      <c r="Q351" s="247"/>
      <c r="R351" s="247"/>
      <c r="S351" s="247"/>
      <c r="T351" s="24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133</v>
      </c>
      <c r="AU351" s="17" t="s">
        <v>81</v>
      </c>
    </row>
    <row r="352" s="2" customFormat="1" ht="6.96" customHeight="1">
      <c r="A352" s="38"/>
      <c r="B352" s="59"/>
      <c r="C352" s="60"/>
      <c r="D352" s="60"/>
      <c r="E352" s="60"/>
      <c r="F352" s="60"/>
      <c r="G352" s="60"/>
      <c r="H352" s="60"/>
      <c r="I352" s="60"/>
      <c r="J352" s="60"/>
      <c r="K352" s="60"/>
      <c r="L352" s="44"/>
      <c r="M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</row>
  </sheetData>
  <sheetProtection sheet="1" autoFilter="0" formatColumns="0" formatRows="0" objects="1" scenarios="1" spinCount="100000" saltValue="TLaOuPPwwu+ukPksONYLmnKuXpE9ixxA4TCZqU7Nd4RfJtLWjzaFcag2tLVtYrnLKHF9KObi9dcoko3a1UwYTA==" hashValue="oIfkhDI6X4TfCHddv34EGGpvCGElrd6JbydTUsfZqrhyLqq7q78F8VUkLGRj5ZsvmKlaVnXpJxwAdgD/Nlag1Q==" algorithmName="SHA-512" password="CC35"/>
  <autoFilter ref="C86:K35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22251105"/>
    <hyperlink ref="F96" r:id="rId2" display="https://podminky.urs.cz/item/CS_URS_2023_01/131151102"/>
    <hyperlink ref="F100" r:id="rId3" display="https://podminky.urs.cz/item/CS_URS_2023_01/132351102"/>
    <hyperlink ref="F104" r:id="rId4" display="https://podminky.urs.cz/item/CS_URS_2023_01/174151101"/>
    <hyperlink ref="F108" r:id="rId5" display="https://podminky.urs.cz/item/CS_URS_2023_01/181006112"/>
    <hyperlink ref="F115" r:id="rId6" display="https://podminky.urs.cz/item/CS_URS_2023_01/181411131"/>
    <hyperlink ref="F122" r:id="rId7" display="https://podminky.urs.cz/item/CS_URS_2023_01/181912111"/>
    <hyperlink ref="F126" r:id="rId8" display="https://podminky.urs.cz/item/CS_URS_2023_01/181951112"/>
    <hyperlink ref="F131" r:id="rId9" display="https://podminky.urs.cz/item/CS_URS_2023_01/564851111"/>
    <hyperlink ref="F135" r:id="rId10" display="https://podminky.urs.cz/item/CS_URS_2023_01/564951313"/>
    <hyperlink ref="F139" r:id="rId11" display="https://podminky.urs.cz/item/CS_URS_2023_01/565155111"/>
    <hyperlink ref="F143" r:id="rId12" display="https://podminky.urs.cz/item/CS_URS_2023_01/573191111"/>
    <hyperlink ref="F147" r:id="rId13" display="https://podminky.urs.cz/item/CS_URS_2023_01/573231108"/>
    <hyperlink ref="F151" r:id="rId14" display="https://podminky.urs.cz/item/CS_URS_2023_01/577134111"/>
    <hyperlink ref="F155" r:id="rId15" display="https://podminky.urs.cz/item/CS_URS_2023_01/596211112"/>
    <hyperlink ref="F162" r:id="rId16" display="https://podminky.urs.cz/item/CS_URS_2023_01/596212213"/>
    <hyperlink ref="F169" r:id="rId17" display="https://podminky.urs.cz/item/CS_URS_2023_01/564871111"/>
    <hyperlink ref="F174" r:id="rId18" display="https://podminky.urs.cz/item/CS_URS_2023_01/871310310"/>
    <hyperlink ref="F181" r:id="rId19" display="https://podminky.urs.cz/item/CS_URS_2023_01/877310310"/>
    <hyperlink ref="F206" r:id="rId20" display="https://podminky.urs.cz/item/CS_URS_2023_01/936992168"/>
    <hyperlink ref="F212" r:id="rId21" display="https://podminky.urs.cz/item/CS_URS_2023_01/113106171"/>
    <hyperlink ref="F215" r:id="rId22" display="https://podminky.urs.cz/item/CS_URS_2023_01/113107223"/>
    <hyperlink ref="F219" r:id="rId23" display="https://podminky.urs.cz/item/CS_URS_2023_01/113107241"/>
    <hyperlink ref="F223" r:id="rId24" display="https://podminky.urs.cz/item/CS_URS_2023_01/113107332"/>
    <hyperlink ref="F227" r:id="rId25" display="https://podminky.urs.cz/item/CS_URS_2023_01/113154123"/>
    <hyperlink ref="F231" r:id="rId26" display="https://podminky.urs.cz/item/CS_URS_2023_01/113201112"/>
    <hyperlink ref="F235" r:id="rId27" display="https://podminky.urs.cz/item/CS_URS_2023_01/211971110"/>
    <hyperlink ref="F242" r:id="rId28" display="https://podminky.urs.cz/item/CS_URS_2023_01/212752402"/>
    <hyperlink ref="F246" r:id="rId29" display="https://podminky.urs.cz/item/CS_URS_2023_01/899331111"/>
    <hyperlink ref="F249" r:id="rId30" display="https://podminky.urs.cz/item/CS_URS_2023_01/899431111"/>
    <hyperlink ref="F252" r:id="rId31" display="https://podminky.urs.cz/item/CS_URS_2023_01/916131213"/>
    <hyperlink ref="F261" r:id="rId32" display="https://podminky.urs.cz/item/CS_URS_2023_01/916231213"/>
    <hyperlink ref="F268" r:id="rId33" display="https://podminky.urs.cz/item/CS_URS_2023_01/916331112"/>
    <hyperlink ref="F275" r:id="rId34" display="https://podminky.urs.cz/item/CS_URS_2023_01/919122122"/>
    <hyperlink ref="F280" r:id="rId35" display="https://podminky.urs.cz/item/CS_URS_2023_01/171201221"/>
    <hyperlink ref="F284" r:id="rId36" display="https://podminky.urs.cz/item/CS_URS_2023_01/997221551"/>
    <hyperlink ref="F288" r:id="rId37" display="https://podminky.urs.cz/item/CS_URS_2023_01/997221559"/>
    <hyperlink ref="F292" r:id="rId38" display="https://podminky.urs.cz/item/CS_URS_2023_01/997221571"/>
    <hyperlink ref="F296" r:id="rId39" display="https://podminky.urs.cz/item/CS_URS_2023_01/997221579"/>
    <hyperlink ref="F300" r:id="rId40" display="https://podminky.urs.cz/item/CS_URS_2023_01/997221611"/>
    <hyperlink ref="F304" r:id="rId41" display="https://podminky.urs.cz/item/CS_URS_2023_01/997221612"/>
    <hyperlink ref="F308" r:id="rId42" display="https://podminky.urs.cz/item/CS_URS_2023_01/997221861"/>
    <hyperlink ref="F312" r:id="rId43" display="https://podminky.urs.cz/item/CS_URS_2023_01/997221875"/>
    <hyperlink ref="F317" r:id="rId44" display="https://podminky.urs.cz/item/CS_URS_2023_01/998225111"/>
    <hyperlink ref="F320" r:id="rId45" display="https://podminky.urs.cz/item/CS_URS_2023_01/998225194"/>
    <hyperlink ref="F323" r:id="rId46" display="https://podminky.urs.cz/item/CS_URS_2023_01/998225195"/>
    <hyperlink ref="F349" r:id="rId47" display="https://podminky.urs.cz/item/CS_URS_2023_01/0431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Rekonstrukce povrchu části komunikace v ulicích Pod Kaňkem a U Nadjezdu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780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1. 5. 2023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33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34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ROUND((SUM(BE82:BE504)),  2)</f>
        <v>0</v>
      </c>
      <c r="G33" s="38"/>
      <c r="H33" s="38"/>
      <c r="I33" s="148">
        <v>0.20999999999999999</v>
      </c>
      <c r="J33" s="147">
        <f>ROUND(((SUM(BE82:BE504))*I33),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ROUND((SUM(BF82:BF504)),  2)</f>
        <v>0</v>
      </c>
      <c r="G34" s="38"/>
      <c r="H34" s="38"/>
      <c r="I34" s="148">
        <v>0.14999999999999999</v>
      </c>
      <c r="J34" s="147">
        <f>ROUND(((SUM(BF82:BF504))*I34),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ROUND((SUM(BG82:BG504)),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ROUND((SUM(BH82:BH504)),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ROUND((SUM(BI82:BI504)),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Rekonstrukce povrchu části komunikace v ulicích Pod Kaňkem a U Nadjezdu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401 - Veřejné osvětlení U Nadjezdu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Kutná Hora</v>
      </c>
      <c r="G52" s="40"/>
      <c r="H52" s="40"/>
      <c r="I52" s="32" t="s">
        <v>23</v>
      </c>
      <c r="J52" s="72" t="str">
        <f>IF(J12="","",J12)</f>
        <v>1. 5. 2023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Kutná Hora</v>
      </c>
      <c r="G54" s="40"/>
      <c r="H54" s="40"/>
      <c r="I54" s="32" t="s">
        <v>32</v>
      </c>
      <c r="J54" s="36" t="str">
        <f>E21</f>
        <v>Ing. Tomáš Pospíšil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Tomáš Pospíšil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781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782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783</v>
      </c>
      <c r="E62" s="174"/>
      <c r="F62" s="174"/>
      <c r="G62" s="174"/>
      <c r="H62" s="174"/>
      <c r="I62" s="174"/>
      <c r="J62" s="175">
        <f>J415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108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0" t="str">
        <f>E7</f>
        <v>Rekonstrukce povrchu části komunikace v ulicích Pod Kaňkem a U Nadjezdu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401 - Veřejné osvětlení U Nadjezdu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Kutná Hora</v>
      </c>
      <c r="G76" s="40"/>
      <c r="H76" s="40"/>
      <c r="I76" s="32" t="s">
        <v>23</v>
      </c>
      <c r="J76" s="72" t="str">
        <f>IF(J12="","",J12)</f>
        <v>1. 5. 2023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Město Kutná Hora</v>
      </c>
      <c r="G78" s="40"/>
      <c r="H78" s="40"/>
      <c r="I78" s="32" t="s">
        <v>32</v>
      </c>
      <c r="J78" s="36" t="str">
        <f>E21</f>
        <v>Ing. Tomáš Pospíšil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30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>Ing. Tomáš Pospíšil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109</v>
      </c>
      <c r="D81" s="180" t="s">
        <v>58</v>
      </c>
      <c r="E81" s="180" t="s">
        <v>54</v>
      </c>
      <c r="F81" s="180" t="s">
        <v>55</v>
      </c>
      <c r="G81" s="180" t="s">
        <v>110</v>
      </c>
      <c r="H81" s="180" t="s">
        <v>111</v>
      </c>
      <c r="I81" s="180" t="s">
        <v>112</v>
      </c>
      <c r="J81" s="180" t="s">
        <v>98</v>
      </c>
      <c r="K81" s="181" t="s">
        <v>113</v>
      </c>
      <c r="L81" s="182"/>
      <c r="M81" s="92" t="s">
        <v>19</v>
      </c>
      <c r="N81" s="93" t="s">
        <v>43</v>
      </c>
      <c r="O81" s="93" t="s">
        <v>114</v>
      </c>
      <c r="P81" s="93" t="s">
        <v>115</v>
      </c>
      <c r="Q81" s="93" t="s">
        <v>116</v>
      </c>
      <c r="R81" s="93" t="s">
        <v>117</v>
      </c>
      <c r="S81" s="93" t="s">
        <v>118</v>
      </c>
      <c r="T81" s="94" t="s">
        <v>119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120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99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784</v>
      </c>
      <c r="F83" s="191" t="s">
        <v>785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P84+P415</f>
        <v>0</v>
      </c>
      <c r="Q83" s="196"/>
      <c r="R83" s="197">
        <f>R84+R415</f>
        <v>0</v>
      </c>
      <c r="S83" s="196"/>
      <c r="T83" s="198">
        <f>T84+T415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73</v>
      </c>
      <c r="AY83" s="199" t="s">
        <v>123</v>
      </c>
      <c r="BK83" s="201">
        <f>BK84+BK415</f>
        <v>0</v>
      </c>
    </row>
    <row r="84" s="12" customFormat="1" ht="22.8" customHeight="1">
      <c r="A84" s="12"/>
      <c r="B84" s="188"/>
      <c r="C84" s="189"/>
      <c r="D84" s="190" t="s">
        <v>72</v>
      </c>
      <c r="E84" s="202" t="s">
        <v>786</v>
      </c>
      <c r="F84" s="202" t="s">
        <v>787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SUM(P85:P414)</f>
        <v>0</v>
      </c>
      <c r="Q84" s="196"/>
      <c r="R84" s="197">
        <f>SUM(R85:R414)</f>
        <v>0</v>
      </c>
      <c r="S84" s="196"/>
      <c r="T84" s="198">
        <f>SUM(T85:T414)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72</v>
      </c>
      <c r="AU84" s="200" t="s">
        <v>81</v>
      </c>
      <c r="AY84" s="199" t="s">
        <v>123</v>
      </c>
      <c r="BK84" s="201">
        <f>SUM(BK85:BK414)</f>
        <v>0</v>
      </c>
    </row>
    <row r="85" s="2" customFormat="1" ht="21.75" customHeight="1">
      <c r="A85" s="38"/>
      <c r="B85" s="39"/>
      <c r="C85" s="204" t="s">
        <v>572</v>
      </c>
      <c r="D85" s="204" t="s">
        <v>126</v>
      </c>
      <c r="E85" s="205" t="s">
        <v>788</v>
      </c>
      <c r="F85" s="206" t="s">
        <v>789</v>
      </c>
      <c r="G85" s="207" t="s">
        <v>790</v>
      </c>
      <c r="H85" s="208">
        <v>9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44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131</v>
      </c>
      <c r="AT85" s="215" t="s">
        <v>126</v>
      </c>
      <c r="AU85" s="215" t="s">
        <v>83</v>
      </c>
      <c r="AY85" s="17" t="s">
        <v>123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131</v>
      </c>
      <c r="BM85" s="215" t="s">
        <v>791</v>
      </c>
    </row>
    <row r="86" s="2" customFormat="1">
      <c r="A86" s="38"/>
      <c r="B86" s="39"/>
      <c r="C86" s="40"/>
      <c r="D86" s="217" t="s">
        <v>133</v>
      </c>
      <c r="E86" s="40"/>
      <c r="F86" s="218" t="s">
        <v>789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133</v>
      </c>
      <c r="AU86" s="17" t="s">
        <v>83</v>
      </c>
    </row>
    <row r="87" s="2" customFormat="1" ht="16.5" customHeight="1">
      <c r="A87" s="38"/>
      <c r="B87" s="39"/>
      <c r="C87" s="204" t="s">
        <v>524</v>
      </c>
      <c r="D87" s="204" t="s">
        <v>126</v>
      </c>
      <c r="E87" s="205" t="s">
        <v>792</v>
      </c>
      <c r="F87" s="206" t="s">
        <v>793</v>
      </c>
      <c r="G87" s="207" t="s">
        <v>790</v>
      </c>
      <c r="H87" s="208">
        <v>4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44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131</v>
      </c>
      <c r="AT87" s="215" t="s">
        <v>126</v>
      </c>
      <c r="AU87" s="215" t="s">
        <v>83</v>
      </c>
      <c r="AY87" s="17" t="s">
        <v>123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81</v>
      </c>
      <c r="BK87" s="216">
        <f>ROUND(I87*H87,2)</f>
        <v>0</v>
      </c>
      <c r="BL87" s="17" t="s">
        <v>131</v>
      </c>
      <c r="BM87" s="215" t="s">
        <v>794</v>
      </c>
    </row>
    <row r="88" s="2" customFormat="1">
      <c r="A88" s="38"/>
      <c r="B88" s="39"/>
      <c r="C88" s="40"/>
      <c r="D88" s="217" t="s">
        <v>133</v>
      </c>
      <c r="E88" s="40"/>
      <c r="F88" s="218" t="s">
        <v>793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133</v>
      </c>
      <c r="AU88" s="17" t="s">
        <v>83</v>
      </c>
    </row>
    <row r="89" s="2" customFormat="1" ht="16.5" customHeight="1">
      <c r="A89" s="38"/>
      <c r="B89" s="39"/>
      <c r="C89" s="204" t="s">
        <v>81</v>
      </c>
      <c r="D89" s="204" t="s">
        <v>126</v>
      </c>
      <c r="E89" s="205" t="s">
        <v>795</v>
      </c>
      <c r="F89" s="206" t="s">
        <v>796</v>
      </c>
      <c r="G89" s="207" t="s">
        <v>166</v>
      </c>
      <c r="H89" s="208">
        <v>285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44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131</v>
      </c>
      <c r="AT89" s="215" t="s">
        <v>126</v>
      </c>
      <c r="AU89" s="215" t="s">
        <v>83</v>
      </c>
      <c r="AY89" s="17" t="s">
        <v>123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131</v>
      </c>
      <c r="BM89" s="215" t="s">
        <v>797</v>
      </c>
    </row>
    <row r="90" s="2" customFormat="1">
      <c r="A90" s="38"/>
      <c r="B90" s="39"/>
      <c r="C90" s="40"/>
      <c r="D90" s="217" t="s">
        <v>133</v>
      </c>
      <c r="E90" s="40"/>
      <c r="F90" s="218" t="s">
        <v>796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133</v>
      </c>
      <c r="AU90" s="17" t="s">
        <v>83</v>
      </c>
    </row>
    <row r="91" s="2" customFormat="1" ht="16.5" customHeight="1">
      <c r="A91" s="38"/>
      <c r="B91" s="39"/>
      <c r="C91" s="235" t="s">
        <v>83</v>
      </c>
      <c r="D91" s="235" t="s">
        <v>166</v>
      </c>
      <c r="E91" s="236" t="s">
        <v>798</v>
      </c>
      <c r="F91" s="237" t="s">
        <v>799</v>
      </c>
      <c r="G91" s="238" t="s">
        <v>166</v>
      </c>
      <c r="H91" s="239">
        <v>299.25</v>
      </c>
      <c r="I91" s="240"/>
      <c r="J91" s="241">
        <f>ROUND(I91*H91,2)</f>
        <v>0</v>
      </c>
      <c r="K91" s="237" t="s">
        <v>19</v>
      </c>
      <c r="L91" s="242"/>
      <c r="M91" s="243" t="s">
        <v>19</v>
      </c>
      <c r="N91" s="244" t="s">
        <v>44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170</v>
      </c>
      <c r="AT91" s="215" t="s">
        <v>166</v>
      </c>
      <c r="AU91" s="215" t="s">
        <v>83</v>
      </c>
      <c r="AY91" s="17" t="s">
        <v>123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131</v>
      </c>
      <c r="BM91" s="215" t="s">
        <v>800</v>
      </c>
    </row>
    <row r="92" s="2" customFormat="1">
      <c r="A92" s="38"/>
      <c r="B92" s="39"/>
      <c r="C92" s="40"/>
      <c r="D92" s="217" t="s">
        <v>133</v>
      </c>
      <c r="E92" s="40"/>
      <c r="F92" s="218" t="s">
        <v>799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133</v>
      </c>
      <c r="AU92" s="17" t="s">
        <v>83</v>
      </c>
    </row>
    <row r="93" s="13" customFormat="1">
      <c r="A93" s="13"/>
      <c r="B93" s="224"/>
      <c r="C93" s="225"/>
      <c r="D93" s="217" t="s">
        <v>137</v>
      </c>
      <c r="E93" s="226" t="s">
        <v>19</v>
      </c>
      <c r="F93" s="227" t="s">
        <v>801</v>
      </c>
      <c r="G93" s="225"/>
      <c r="H93" s="228">
        <v>299.25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137</v>
      </c>
      <c r="AU93" s="234" t="s">
        <v>83</v>
      </c>
      <c r="AV93" s="13" t="s">
        <v>83</v>
      </c>
      <c r="AW93" s="13" t="s">
        <v>35</v>
      </c>
      <c r="AX93" s="13" t="s">
        <v>73</v>
      </c>
      <c r="AY93" s="234" t="s">
        <v>123</v>
      </c>
    </row>
    <row r="94" s="14" customFormat="1">
      <c r="A94" s="14"/>
      <c r="B94" s="249"/>
      <c r="C94" s="250"/>
      <c r="D94" s="217" t="s">
        <v>137</v>
      </c>
      <c r="E94" s="251" t="s">
        <v>19</v>
      </c>
      <c r="F94" s="252" t="s">
        <v>802</v>
      </c>
      <c r="G94" s="250"/>
      <c r="H94" s="253">
        <v>299.25</v>
      </c>
      <c r="I94" s="254"/>
      <c r="J94" s="250"/>
      <c r="K94" s="250"/>
      <c r="L94" s="255"/>
      <c r="M94" s="256"/>
      <c r="N94" s="257"/>
      <c r="O94" s="257"/>
      <c r="P94" s="257"/>
      <c r="Q94" s="257"/>
      <c r="R94" s="257"/>
      <c r="S94" s="257"/>
      <c r="T94" s="25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9" t="s">
        <v>137</v>
      </c>
      <c r="AU94" s="259" t="s">
        <v>83</v>
      </c>
      <c r="AV94" s="14" t="s">
        <v>131</v>
      </c>
      <c r="AW94" s="14" t="s">
        <v>35</v>
      </c>
      <c r="AX94" s="14" t="s">
        <v>81</v>
      </c>
      <c r="AY94" s="259" t="s">
        <v>123</v>
      </c>
    </row>
    <row r="95" s="2" customFormat="1" ht="16.5" customHeight="1">
      <c r="A95" s="38"/>
      <c r="B95" s="39"/>
      <c r="C95" s="204" t="s">
        <v>212</v>
      </c>
      <c r="D95" s="204" t="s">
        <v>126</v>
      </c>
      <c r="E95" s="205" t="s">
        <v>803</v>
      </c>
      <c r="F95" s="206" t="s">
        <v>804</v>
      </c>
      <c r="G95" s="207" t="s">
        <v>166</v>
      </c>
      <c r="H95" s="208">
        <v>90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131</v>
      </c>
      <c r="AT95" s="215" t="s">
        <v>126</v>
      </c>
      <c r="AU95" s="215" t="s">
        <v>83</v>
      </c>
      <c r="AY95" s="17" t="s">
        <v>123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131</v>
      </c>
      <c r="BM95" s="215" t="s">
        <v>805</v>
      </c>
    </row>
    <row r="96" s="2" customFormat="1">
      <c r="A96" s="38"/>
      <c r="B96" s="39"/>
      <c r="C96" s="40"/>
      <c r="D96" s="217" t="s">
        <v>133</v>
      </c>
      <c r="E96" s="40"/>
      <c r="F96" s="218" t="s">
        <v>804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133</v>
      </c>
      <c r="AU96" s="17" t="s">
        <v>83</v>
      </c>
    </row>
    <row r="97" s="2" customFormat="1" ht="16.5" customHeight="1">
      <c r="A97" s="38"/>
      <c r="B97" s="39"/>
      <c r="C97" s="235" t="s">
        <v>131</v>
      </c>
      <c r="D97" s="235" t="s">
        <v>166</v>
      </c>
      <c r="E97" s="236" t="s">
        <v>806</v>
      </c>
      <c r="F97" s="237" t="s">
        <v>807</v>
      </c>
      <c r="G97" s="238" t="s">
        <v>166</v>
      </c>
      <c r="H97" s="239">
        <v>94.5</v>
      </c>
      <c r="I97" s="240"/>
      <c r="J97" s="241">
        <f>ROUND(I97*H97,2)</f>
        <v>0</v>
      </c>
      <c r="K97" s="237" t="s">
        <v>19</v>
      </c>
      <c r="L97" s="242"/>
      <c r="M97" s="243" t="s">
        <v>19</v>
      </c>
      <c r="N97" s="244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170</v>
      </c>
      <c r="AT97" s="215" t="s">
        <v>166</v>
      </c>
      <c r="AU97" s="215" t="s">
        <v>83</v>
      </c>
      <c r="AY97" s="17" t="s">
        <v>123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131</v>
      </c>
      <c r="BM97" s="215" t="s">
        <v>808</v>
      </c>
    </row>
    <row r="98" s="2" customFormat="1">
      <c r="A98" s="38"/>
      <c r="B98" s="39"/>
      <c r="C98" s="40"/>
      <c r="D98" s="217" t="s">
        <v>133</v>
      </c>
      <c r="E98" s="40"/>
      <c r="F98" s="218" t="s">
        <v>807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133</v>
      </c>
      <c r="AU98" s="17" t="s">
        <v>83</v>
      </c>
    </row>
    <row r="99" s="13" customFormat="1">
      <c r="A99" s="13"/>
      <c r="B99" s="224"/>
      <c r="C99" s="225"/>
      <c r="D99" s="217" t="s">
        <v>137</v>
      </c>
      <c r="E99" s="226" t="s">
        <v>19</v>
      </c>
      <c r="F99" s="227" t="s">
        <v>809</v>
      </c>
      <c r="G99" s="225"/>
      <c r="H99" s="228">
        <v>94.5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137</v>
      </c>
      <c r="AU99" s="234" t="s">
        <v>83</v>
      </c>
      <c r="AV99" s="13" t="s">
        <v>83</v>
      </c>
      <c r="AW99" s="13" t="s">
        <v>35</v>
      </c>
      <c r="AX99" s="13" t="s">
        <v>73</v>
      </c>
      <c r="AY99" s="234" t="s">
        <v>123</v>
      </c>
    </row>
    <row r="100" s="14" customFormat="1">
      <c r="A100" s="14"/>
      <c r="B100" s="249"/>
      <c r="C100" s="250"/>
      <c r="D100" s="217" t="s">
        <v>137</v>
      </c>
      <c r="E100" s="251" t="s">
        <v>19</v>
      </c>
      <c r="F100" s="252" t="s">
        <v>802</v>
      </c>
      <c r="G100" s="250"/>
      <c r="H100" s="253">
        <v>94.5</v>
      </c>
      <c r="I100" s="254"/>
      <c r="J100" s="250"/>
      <c r="K100" s="250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137</v>
      </c>
      <c r="AU100" s="259" t="s">
        <v>83</v>
      </c>
      <c r="AV100" s="14" t="s">
        <v>131</v>
      </c>
      <c r="AW100" s="14" t="s">
        <v>35</v>
      </c>
      <c r="AX100" s="14" t="s">
        <v>81</v>
      </c>
      <c r="AY100" s="259" t="s">
        <v>123</v>
      </c>
    </row>
    <row r="101" s="2" customFormat="1" ht="16.5" customHeight="1">
      <c r="A101" s="38"/>
      <c r="B101" s="39"/>
      <c r="C101" s="204" t="s">
        <v>252</v>
      </c>
      <c r="D101" s="204" t="s">
        <v>126</v>
      </c>
      <c r="E101" s="205" t="s">
        <v>810</v>
      </c>
      <c r="F101" s="206" t="s">
        <v>811</v>
      </c>
      <c r="G101" s="207" t="s">
        <v>790</v>
      </c>
      <c r="H101" s="208">
        <v>18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131</v>
      </c>
      <c r="AT101" s="215" t="s">
        <v>126</v>
      </c>
      <c r="AU101" s="215" t="s">
        <v>83</v>
      </c>
      <c r="AY101" s="17" t="s">
        <v>123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131</v>
      </c>
      <c r="BM101" s="215" t="s">
        <v>812</v>
      </c>
    </row>
    <row r="102" s="2" customFormat="1">
      <c r="A102" s="38"/>
      <c r="B102" s="39"/>
      <c r="C102" s="40"/>
      <c r="D102" s="217" t="s">
        <v>133</v>
      </c>
      <c r="E102" s="40"/>
      <c r="F102" s="218" t="s">
        <v>811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133</v>
      </c>
      <c r="AU102" s="17" t="s">
        <v>83</v>
      </c>
    </row>
    <row r="103" s="2" customFormat="1" ht="16.5" customHeight="1">
      <c r="A103" s="38"/>
      <c r="B103" s="39"/>
      <c r="C103" s="235" t="s">
        <v>259</v>
      </c>
      <c r="D103" s="235" t="s">
        <v>166</v>
      </c>
      <c r="E103" s="236" t="s">
        <v>813</v>
      </c>
      <c r="F103" s="237" t="s">
        <v>814</v>
      </c>
      <c r="G103" s="238" t="s">
        <v>790</v>
      </c>
      <c r="H103" s="239">
        <v>72</v>
      </c>
      <c r="I103" s="240"/>
      <c r="J103" s="241">
        <f>ROUND(I103*H103,2)</f>
        <v>0</v>
      </c>
      <c r="K103" s="237" t="s">
        <v>19</v>
      </c>
      <c r="L103" s="242"/>
      <c r="M103" s="243" t="s">
        <v>19</v>
      </c>
      <c r="N103" s="244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170</v>
      </c>
      <c r="AT103" s="215" t="s">
        <v>166</v>
      </c>
      <c r="AU103" s="215" t="s">
        <v>83</v>
      </c>
      <c r="AY103" s="17" t="s">
        <v>123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131</v>
      </c>
      <c r="BM103" s="215" t="s">
        <v>815</v>
      </c>
    </row>
    <row r="104" s="2" customFormat="1">
      <c r="A104" s="38"/>
      <c r="B104" s="39"/>
      <c r="C104" s="40"/>
      <c r="D104" s="217" t="s">
        <v>133</v>
      </c>
      <c r="E104" s="40"/>
      <c r="F104" s="218" t="s">
        <v>814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133</v>
      </c>
      <c r="AU104" s="17" t="s">
        <v>83</v>
      </c>
    </row>
    <row r="105" s="13" customFormat="1">
      <c r="A105" s="13"/>
      <c r="B105" s="224"/>
      <c r="C105" s="225"/>
      <c r="D105" s="217" t="s">
        <v>137</v>
      </c>
      <c r="E105" s="226" t="s">
        <v>19</v>
      </c>
      <c r="F105" s="227" t="s">
        <v>816</v>
      </c>
      <c r="G105" s="225"/>
      <c r="H105" s="228">
        <v>72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137</v>
      </c>
      <c r="AU105" s="234" t="s">
        <v>83</v>
      </c>
      <c r="AV105" s="13" t="s">
        <v>83</v>
      </c>
      <c r="AW105" s="13" t="s">
        <v>35</v>
      </c>
      <c r="AX105" s="13" t="s">
        <v>73</v>
      </c>
      <c r="AY105" s="234" t="s">
        <v>123</v>
      </c>
    </row>
    <row r="106" s="14" customFormat="1">
      <c r="A106" s="14"/>
      <c r="B106" s="249"/>
      <c r="C106" s="250"/>
      <c r="D106" s="217" t="s">
        <v>137</v>
      </c>
      <c r="E106" s="251" t="s">
        <v>19</v>
      </c>
      <c r="F106" s="252" t="s">
        <v>802</v>
      </c>
      <c r="G106" s="250"/>
      <c r="H106" s="253">
        <v>72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9" t="s">
        <v>137</v>
      </c>
      <c r="AU106" s="259" t="s">
        <v>83</v>
      </c>
      <c r="AV106" s="14" t="s">
        <v>131</v>
      </c>
      <c r="AW106" s="14" t="s">
        <v>35</v>
      </c>
      <c r="AX106" s="14" t="s">
        <v>81</v>
      </c>
      <c r="AY106" s="259" t="s">
        <v>123</v>
      </c>
    </row>
    <row r="107" s="2" customFormat="1" ht="21.75" customHeight="1">
      <c r="A107" s="38"/>
      <c r="B107" s="39"/>
      <c r="C107" s="204" t="s">
        <v>413</v>
      </c>
      <c r="D107" s="204" t="s">
        <v>126</v>
      </c>
      <c r="E107" s="205" t="s">
        <v>817</v>
      </c>
      <c r="F107" s="206" t="s">
        <v>818</v>
      </c>
      <c r="G107" s="207" t="s">
        <v>790</v>
      </c>
      <c r="H107" s="208">
        <v>9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131</v>
      </c>
      <c r="AT107" s="215" t="s">
        <v>126</v>
      </c>
      <c r="AU107" s="215" t="s">
        <v>83</v>
      </c>
      <c r="AY107" s="17" t="s">
        <v>123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131</v>
      </c>
      <c r="BM107" s="215" t="s">
        <v>819</v>
      </c>
    </row>
    <row r="108" s="2" customFormat="1">
      <c r="A108" s="38"/>
      <c r="B108" s="39"/>
      <c r="C108" s="40"/>
      <c r="D108" s="217" t="s">
        <v>133</v>
      </c>
      <c r="E108" s="40"/>
      <c r="F108" s="218" t="s">
        <v>818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133</v>
      </c>
      <c r="AU108" s="17" t="s">
        <v>83</v>
      </c>
    </row>
    <row r="109" s="2" customFormat="1">
      <c r="A109" s="38"/>
      <c r="B109" s="39"/>
      <c r="C109" s="40"/>
      <c r="D109" s="217" t="s">
        <v>820</v>
      </c>
      <c r="E109" s="40"/>
      <c r="F109" s="260" t="s">
        <v>821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820</v>
      </c>
      <c r="AU109" s="17" t="s">
        <v>83</v>
      </c>
    </row>
    <row r="110" s="2" customFormat="1" ht="16.5" customHeight="1">
      <c r="A110" s="38"/>
      <c r="B110" s="39"/>
      <c r="C110" s="204" t="s">
        <v>170</v>
      </c>
      <c r="D110" s="204" t="s">
        <v>126</v>
      </c>
      <c r="E110" s="205" t="s">
        <v>822</v>
      </c>
      <c r="F110" s="206" t="s">
        <v>823</v>
      </c>
      <c r="G110" s="207" t="s">
        <v>166</v>
      </c>
      <c r="H110" s="208">
        <v>9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131</v>
      </c>
      <c r="AT110" s="215" t="s">
        <v>126</v>
      </c>
      <c r="AU110" s="215" t="s">
        <v>83</v>
      </c>
      <c r="AY110" s="17" t="s">
        <v>123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131</v>
      </c>
      <c r="BM110" s="215" t="s">
        <v>824</v>
      </c>
    </row>
    <row r="111" s="2" customFormat="1">
      <c r="A111" s="38"/>
      <c r="B111" s="39"/>
      <c r="C111" s="40"/>
      <c r="D111" s="217" t="s">
        <v>133</v>
      </c>
      <c r="E111" s="40"/>
      <c r="F111" s="218" t="s">
        <v>823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133</v>
      </c>
      <c r="AU111" s="17" t="s">
        <v>83</v>
      </c>
    </row>
    <row r="112" s="2" customFormat="1" ht="16.5" customHeight="1">
      <c r="A112" s="38"/>
      <c r="B112" s="39"/>
      <c r="C112" s="235" t="s">
        <v>237</v>
      </c>
      <c r="D112" s="235" t="s">
        <v>166</v>
      </c>
      <c r="E112" s="236" t="s">
        <v>825</v>
      </c>
      <c r="F112" s="237" t="s">
        <v>826</v>
      </c>
      <c r="G112" s="238" t="s">
        <v>827</v>
      </c>
      <c r="H112" s="239">
        <v>9</v>
      </c>
      <c r="I112" s="240"/>
      <c r="J112" s="241">
        <f>ROUND(I112*H112,2)</f>
        <v>0</v>
      </c>
      <c r="K112" s="237" t="s">
        <v>19</v>
      </c>
      <c r="L112" s="242"/>
      <c r="M112" s="243" t="s">
        <v>19</v>
      </c>
      <c r="N112" s="244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170</v>
      </c>
      <c r="AT112" s="215" t="s">
        <v>166</v>
      </c>
      <c r="AU112" s="215" t="s">
        <v>83</v>
      </c>
      <c r="AY112" s="17" t="s">
        <v>123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131</v>
      </c>
      <c r="BM112" s="215" t="s">
        <v>828</v>
      </c>
    </row>
    <row r="113" s="2" customFormat="1">
      <c r="A113" s="38"/>
      <c r="B113" s="39"/>
      <c r="C113" s="40"/>
      <c r="D113" s="217" t="s">
        <v>133</v>
      </c>
      <c r="E113" s="40"/>
      <c r="F113" s="218" t="s">
        <v>826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133</v>
      </c>
      <c r="AU113" s="17" t="s">
        <v>83</v>
      </c>
    </row>
    <row r="114" s="2" customFormat="1" ht="21.75" customHeight="1">
      <c r="A114" s="38"/>
      <c r="B114" s="39"/>
      <c r="C114" s="204" t="s">
        <v>244</v>
      </c>
      <c r="D114" s="204" t="s">
        <v>126</v>
      </c>
      <c r="E114" s="205" t="s">
        <v>829</v>
      </c>
      <c r="F114" s="206" t="s">
        <v>830</v>
      </c>
      <c r="G114" s="207" t="s">
        <v>166</v>
      </c>
      <c r="H114" s="208">
        <v>9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131</v>
      </c>
      <c r="AT114" s="215" t="s">
        <v>126</v>
      </c>
      <c r="AU114" s="215" t="s">
        <v>83</v>
      </c>
      <c r="AY114" s="17" t="s">
        <v>123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131</v>
      </c>
      <c r="BM114" s="215" t="s">
        <v>831</v>
      </c>
    </row>
    <row r="115" s="2" customFormat="1">
      <c r="A115" s="38"/>
      <c r="B115" s="39"/>
      <c r="C115" s="40"/>
      <c r="D115" s="217" t="s">
        <v>133</v>
      </c>
      <c r="E115" s="40"/>
      <c r="F115" s="218" t="s">
        <v>830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133</v>
      </c>
      <c r="AU115" s="17" t="s">
        <v>83</v>
      </c>
    </row>
    <row r="116" s="2" customFormat="1" ht="16.5" customHeight="1">
      <c r="A116" s="38"/>
      <c r="B116" s="39"/>
      <c r="C116" s="235" t="s">
        <v>248</v>
      </c>
      <c r="D116" s="235" t="s">
        <v>166</v>
      </c>
      <c r="E116" s="236" t="s">
        <v>832</v>
      </c>
      <c r="F116" s="237" t="s">
        <v>833</v>
      </c>
      <c r="G116" s="238" t="s">
        <v>834</v>
      </c>
      <c r="H116" s="239">
        <v>0.035999999999999997</v>
      </c>
      <c r="I116" s="240"/>
      <c r="J116" s="241">
        <f>ROUND(I116*H116,2)</f>
        <v>0</v>
      </c>
      <c r="K116" s="237" t="s">
        <v>19</v>
      </c>
      <c r="L116" s="242"/>
      <c r="M116" s="243" t="s">
        <v>19</v>
      </c>
      <c r="N116" s="244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170</v>
      </c>
      <c r="AT116" s="215" t="s">
        <v>166</v>
      </c>
      <c r="AU116" s="215" t="s">
        <v>83</v>
      </c>
      <c r="AY116" s="17" t="s">
        <v>123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131</v>
      </c>
      <c r="BM116" s="215" t="s">
        <v>835</v>
      </c>
    </row>
    <row r="117" s="2" customFormat="1">
      <c r="A117" s="38"/>
      <c r="B117" s="39"/>
      <c r="C117" s="40"/>
      <c r="D117" s="217" t="s">
        <v>133</v>
      </c>
      <c r="E117" s="40"/>
      <c r="F117" s="218" t="s">
        <v>833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133</v>
      </c>
      <c r="AU117" s="17" t="s">
        <v>83</v>
      </c>
    </row>
    <row r="118" s="13" customFormat="1">
      <c r="A118" s="13"/>
      <c r="B118" s="224"/>
      <c r="C118" s="225"/>
      <c r="D118" s="217" t="s">
        <v>137</v>
      </c>
      <c r="E118" s="226" t="s">
        <v>19</v>
      </c>
      <c r="F118" s="227" t="s">
        <v>836</v>
      </c>
      <c r="G118" s="225"/>
      <c r="H118" s="228">
        <v>0.035999999999999997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137</v>
      </c>
      <c r="AU118" s="234" t="s">
        <v>83</v>
      </c>
      <c r="AV118" s="13" t="s">
        <v>83</v>
      </c>
      <c r="AW118" s="13" t="s">
        <v>35</v>
      </c>
      <c r="AX118" s="13" t="s">
        <v>73</v>
      </c>
      <c r="AY118" s="234" t="s">
        <v>123</v>
      </c>
    </row>
    <row r="119" s="14" customFormat="1">
      <c r="A119" s="14"/>
      <c r="B119" s="249"/>
      <c r="C119" s="250"/>
      <c r="D119" s="217" t="s">
        <v>137</v>
      </c>
      <c r="E119" s="251" t="s">
        <v>19</v>
      </c>
      <c r="F119" s="252" t="s">
        <v>802</v>
      </c>
      <c r="G119" s="250"/>
      <c r="H119" s="253">
        <v>0.035999999999999997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9" t="s">
        <v>137</v>
      </c>
      <c r="AU119" s="259" t="s">
        <v>83</v>
      </c>
      <c r="AV119" s="14" t="s">
        <v>131</v>
      </c>
      <c r="AW119" s="14" t="s">
        <v>35</v>
      </c>
      <c r="AX119" s="14" t="s">
        <v>81</v>
      </c>
      <c r="AY119" s="259" t="s">
        <v>123</v>
      </c>
    </row>
    <row r="120" s="2" customFormat="1" ht="16.5" customHeight="1">
      <c r="A120" s="38"/>
      <c r="B120" s="39"/>
      <c r="C120" s="235" t="s">
        <v>512</v>
      </c>
      <c r="D120" s="235" t="s">
        <v>166</v>
      </c>
      <c r="E120" s="236" t="s">
        <v>837</v>
      </c>
      <c r="F120" s="237" t="s">
        <v>838</v>
      </c>
      <c r="G120" s="238" t="s">
        <v>834</v>
      </c>
      <c r="H120" s="239">
        <v>0.0089999999999999993</v>
      </c>
      <c r="I120" s="240"/>
      <c r="J120" s="241">
        <f>ROUND(I120*H120,2)</f>
        <v>0</v>
      </c>
      <c r="K120" s="237" t="s">
        <v>19</v>
      </c>
      <c r="L120" s="242"/>
      <c r="M120" s="243" t="s">
        <v>19</v>
      </c>
      <c r="N120" s="244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170</v>
      </c>
      <c r="AT120" s="215" t="s">
        <v>166</v>
      </c>
      <c r="AU120" s="215" t="s">
        <v>83</v>
      </c>
      <c r="AY120" s="17" t="s">
        <v>123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131</v>
      </c>
      <c r="BM120" s="215" t="s">
        <v>839</v>
      </c>
    </row>
    <row r="121" s="2" customFormat="1">
      <c r="A121" s="38"/>
      <c r="B121" s="39"/>
      <c r="C121" s="40"/>
      <c r="D121" s="217" t="s">
        <v>133</v>
      </c>
      <c r="E121" s="40"/>
      <c r="F121" s="218" t="s">
        <v>838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133</v>
      </c>
      <c r="AU121" s="17" t="s">
        <v>83</v>
      </c>
    </row>
    <row r="122" s="13" customFormat="1">
      <c r="A122" s="13"/>
      <c r="B122" s="224"/>
      <c r="C122" s="225"/>
      <c r="D122" s="217" t="s">
        <v>137</v>
      </c>
      <c r="E122" s="226" t="s">
        <v>19</v>
      </c>
      <c r="F122" s="227" t="s">
        <v>840</v>
      </c>
      <c r="G122" s="225"/>
      <c r="H122" s="228">
        <v>0.0089999999999999993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137</v>
      </c>
      <c r="AU122" s="234" t="s">
        <v>83</v>
      </c>
      <c r="AV122" s="13" t="s">
        <v>83</v>
      </c>
      <c r="AW122" s="13" t="s">
        <v>35</v>
      </c>
      <c r="AX122" s="13" t="s">
        <v>73</v>
      </c>
      <c r="AY122" s="234" t="s">
        <v>123</v>
      </c>
    </row>
    <row r="123" s="14" customFormat="1">
      <c r="A123" s="14"/>
      <c r="B123" s="249"/>
      <c r="C123" s="250"/>
      <c r="D123" s="217" t="s">
        <v>137</v>
      </c>
      <c r="E123" s="251" t="s">
        <v>19</v>
      </c>
      <c r="F123" s="252" t="s">
        <v>802</v>
      </c>
      <c r="G123" s="250"/>
      <c r="H123" s="253">
        <v>0.0089999999999999993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9" t="s">
        <v>137</v>
      </c>
      <c r="AU123" s="259" t="s">
        <v>83</v>
      </c>
      <c r="AV123" s="14" t="s">
        <v>131</v>
      </c>
      <c r="AW123" s="14" t="s">
        <v>35</v>
      </c>
      <c r="AX123" s="14" t="s">
        <v>81</v>
      </c>
      <c r="AY123" s="259" t="s">
        <v>123</v>
      </c>
    </row>
    <row r="124" s="2" customFormat="1" ht="16.5" customHeight="1">
      <c r="A124" s="38"/>
      <c r="B124" s="39"/>
      <c r="C124" s="204" t="s">
        <v>475</v>
      </c>
      <c r="D124" s="204" t="s">
        <v>126</v>
      </c>
      <c r="E124" s="205" t="s">
        <v>841</v>
      </c>
      <c r="F124" s="206" t="s">
        <v>842</v>
      </c>
      <c r="G124" s="207" t="s">
        <v>166</v>
      </c>
      <c r="H124" s="208">
        <v>210</v>
      </c>
      <c r="I124" s="209"/>
      <c r="J124" s="210">
        <f>ROUND(I124*H124,2)</f>
        <v>0</v>
      </c>
      <c r="K124" s="206" t="s">
        <v>19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131</v>
      </c>
      <c r="AT124" s="215" t="s">
        <v>126</v>
      </c>
      <c r="AU124" s="215" t="s">
        <v>83</v>
      </c>
      <c r="AY124" s="17" t="s">
        <v>123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131</v>
      </c>
      <c r="BM124" s="215" t="s">
        <v>843</v>
      </c>
    </row>
    <row r="125" s="2" customFormat="1">
      <c r="A125" s="38"/>
      <c r="B125" s="39"/>
      <c r="C125" s="40"/>
      <c r="D125" s="217" t="s">
        <v>133</v>
      </c>
      <c r="E125" s="40"/>
      <c r="F125" s="218" t="s">
        <v>842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83</v>
      </c>
    </row>
    <row r="126" s="2" customFormat="1" ht="16.5" customHeight="1">
      <c r="A126" s="38"/>
      <c r="B126" s="39"/>
      <c r="C126" s="235" t="s">
        <v>482</v>
      </c>
      <c r="D126" s="235" t="s">
        <v>166</v>
      </c>
      <c r="E126" s="236" t="s">
        <v>825</v>
      </c>
      <c r="F126" s="237" t="s">
        <v>826</v>
      </c>
      <c r="G126" s="238" t="s">
        <v>827</v>
      </c>
      <c r="H126" s="239">
        <v>210</v>
      </c>
      <c r="I126" s="240"/>
      <c r="J126" s="241">
        <f>ROUND(I126*H126,2)</f>
        <v>0</v>
      </c>
      <c r="K126" s="237" t="s">
        <v>19</v>
      </c>
      <c r="L126" s="242"/>
      <c r="M126" s="243" t="s">
        <v>19</v>
      </c>
      <c r="N126" s="244" t="s">
        <v>44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170</v>
      </c>
      <c r="AT126" s="215" t="s">
        <v>166</v>
      </c>
      <c r="AU126" s="215" t="s">
        <v>83</v>
      </c>
      <c r="AY126" s="17" t="s">
        <v>123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131</v>
      </c>
      <c r="BM126" s="215" t="s">
        <v>844</v>
      </c>
    </row>
    <row r="127" s="2" customFormat="1">
      <c r="A127" s="38"/>
      <c r="B127" s="39"/>
      <c r="C127" s="40"/>
      <c r="D127" s="217" t="s">
        <v>133</v>
      </c>
      <c r="E127" s="40"/>
      <c r="F127" s="218" t="s">
        <v>826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133</v>
      </c>
      <c r="AU127" s="17" t="s">
        <v>83</v>
      </c>
    </row>
    <row r="128" s="2" customFormat="1" ht="16.5" customHeight="1">
      <c r="A128" s="38"/>
      <c r="B128" s="39"/>
      <c r="C128" s="235" t="s">
        <v>8</v>
      </c>
      <c r="D128" s="235" t="s">
        <v>166</v>
      </c>
      <c r="E128" s="236" t="s">
        <v>845</v>
      </c>
      <c r="F128" s="237" t="s">
        <v>846</v>
      </c>
      <c r="G128" s="238" t="s">
        <v>790</v>
      </c>
      <c r="H128" s="239">
        <v>9</v>
      </c>
      <c r="I128" s="240"/>
      <c r="J128" s="241">
        <f>ROUND(I128*H128,2)</f>
        <v>0</v>
      </c>
      <c r="K128" s="237" t="s">
        <v>19</v>
      </c>
      <c r="L128" s="242"/>
      <c r="M128" s="243" t="s">
        <v>19</v>
      </c>
      <c r="N128" s="244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170</v>
      </c>
      <c r="AT128" s="215" t="s">
        <v>166</v>
      </c>
      <c r="AU128" s="215" t="s">
        <v>83</v>
      </c>
      <c r="AY128" s="17" t="s">
        <v>123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131</v>
      </c>
      <c r="BM128" s="215" t="s">
        <v>847</v>
      </c>
    </row>
    <row r="129" s="2" customFormat="1">
      <c r="A129" s="38"/>
      <c r="B129" s="39"/>
      <c r="C129" s="40"/>
      <c r="D129" s="217" t="s">
        <v>133</v>
      </c>
      <c r="E129" s="40"/>
      <c r="F129" s="218" t="s">
        <v>846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133</v>
      </c>
      <c r="AU129" s="17" t="s">
        <v>83</v>
      </c>
    </row>
    <row r="130" s="2" customFormat="1" ht="16.5" customHeight="1">
      <c r="A130" s="38"/>
      <c r="B130" s="39"/>
      <c r="C130" s="235" t="s">
        <v>489</v>
      </c>
      <c r="D130" s="235" t="s">
        <v>166</v>
      </c>
      <c r="E130" s="236" t="s">
        <v>848</v>
      </c>
      <c r="F130" s="237" t="s">
        <v>849</v>
      </c>
      <c r="G130" s="238" t="s">
        <v>790</v>
      </c>
      <c r="H130" s="239">
        <v>9</v>
      </c>
      <c r="I130" s="240"/>
      <c r="J130" s="241">
        <f>ROUND(I130*H130,2)</f>
        <v>0</v>
      </c>
      <c r="K130" s="237" t="s">
        <v>19</v>
      </c>
      <c r="L130" s="242"/>
      <c r="M130" s="243" t="s">
        <v>19</v>
      </c>
      <c r="N130" s="244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170</v>
      </c>
      <c r="AT130" s="215" t="s">
        <v>166</v>
      </c>
      <c r="AU130" s="215" t="s">
        <v>83</v>
      </c>
      <c r="AY130" s="17" t="s">
        <v>123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131</v>
      </c>
      <c r="BM130" s="215" t="s">
        <v>850</v>
      </c>
    </row>
    <row r="131" s="2" customFormat="1">
      <c r="A131" s="38"/>
      <c r="B131" s="39"/>
      <c r="C131" s="40"/>
      <c r="D131" s="217" t="s">
        <v>133</v>
      </c>
      <c r="E131" s="40"/>
      <c r="F131" s="218" t="s">
        <v>849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133</v>
      </c>
      <c r="AU131" s="17" t="s">
        <v>83</v>
      </c>
    </row>
    <row r="132" s="2" customFormat="1" ht="16.5" customHeight="1">
      <c r="A132" s="38"/>
      <c r="B132" s="39"/>
      <c r="C132" s="235" t="s">
        <v>403</v>
      </c>
      <c r="D132" s="235" t="s">
        <v>166</v>
      </c>
      <c r="E132" s="236" t="s">
        <v>851</v>
      </c>
      <c r="F132" s="237" t="s">
        <v>852</v>
      </c>
      <c r="G132" s="238" t="s">
        <v>790</v>
      </c>
      <c r="H132" s="239">
        <v>9</v>
      </c>
      <c r="I132" s="240"/>
      <c r="J132" s="241">
        <f>ROUND(I132*H132,2)</f>
        <v>0</v>
      </c>
      <c r="K132" s="237" t="s">
        <v>19</v>
      </c>
      <c r="L132" s="242"/>
      <c r="M132" s="243" t="s">
        <v>19</v>
      </c>
      <c r="N132" s="244" t="s">
        <v>44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170</v>
      </c>
      <c r="AT132" s="215" t="s">
        <v>166</v>
      </c>
      <c r="AU132" s="215" t="s">
        <v>83</v>
      </c>
      <c r="AY132" s="17" t="s">
        <v>123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131</v>
      </c>
      <c r="BM132" s="215" t="s">
        <v>853</v>
      </c>
    </row>
    <row r="133" s="2" customFormat="1">
      <c r="A133" s="38"/>
      <c r="B133" s="39"/>
      <c r="C133" s="40"/>
      <c r="D133" s="217" t="s">
        <v>133</v>
      </c>
      <c r="E133" s="40"/>
      <c r="F133" s="218" t="s">
        <v>852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83</v>
      </c>
    </row>
    <row r="134" s="2" customFormat="1" ht="16.5" customHeight="1">
      <c r="A134" s="38"/>
      <c r="B134" s="39"/>
      <c r="C134" s="235" t="s">
        <v>409</v>
      </c>
      <c r="D134" s="235" t="s">
        <v>166</v>
      </c>
      <c r="E134" s="236" t="s">
        <v>854</v>
      </c>
      <c r="F134" s="237" t="s">
        <v>855</v>
      </c>
      <c r="G134" s="238" t="s">
        <v>790</v>
      </c>
      <c r="H134" s="239">
        <v>9</v>
      </c>
      <c r="I134" s="240"/>
      <c r="J134" s="241">
        <f>ROUND(I134*H134,2)</f>
        <v>0</v>
      </c>
      <c r="K134" s="237" t="s">
        <v>19</v>
      </c>
      <c r="L134" s="242"/>
      <c r="M134" s="243" t="s">
        <v>19</v>
      </c>
      <c r="N134" s="244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170</v>
      </c>
      <c r="AT134" s="215" t="s">
        <v>166</v>
      </c>
      <c r="AU134" s="215" t="s">
        <v>83</v>
      </c>
      <c r="AY134" s="17" t="s">
        <v>123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131</v>
      </c>
      <c r="BM134" s="215" t="s">
        <v>856</v>
      </c>
    </row>
    <row r="135" s="2" customFormat="1">
      <c r="A135" s="38"/>
      <c r="B135" s="39"/>
      <c r="C135" s="40"/>
      <c r="D135" s="217" t="s">
        <v>133</v>
      </c>
      <c r="E135" s="40"/>
      <c r="F135" s="218" t="s">
        <v>855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83</v>
      </c>
    </row>
    <row r="136" s="2" customFormat="1" ht="16.5" customHeight="1">
      <c r="A136" s="38"/>
      <c r="B136" s="39"/>
      <c r="C136" s="204" t="s">
        <v>493</v>
      </c>
      <c r="D136" s="204" t="s">
        <v>126</v>
      </c>
      <c r="E136" s="205" t="s">
        <v>857</v>
      </c>
      <c r="F136" s="206" t="s">
        <v>858</v>
      </c>
      <c r="G136" s="207" t="s">
        <v>859</v>
      </c>
      <c r="H136" s="208">
        <v>0.20499999999999999</v>
      </c>
      <c r="I136" s="209"/>
      <c r="J136" s="210">
        <f>ROUND(I136*H136,2)</f>
        <v>0</v>
      </c>
      <c r="K136" s="206" t="s">
        <v>19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131</v>
      </c>
      <c r="AT136" s="215" t="s">
        <v>126</v>
      </c>
      <c r="AU136" s="215" t="s">
        <v>83</v>
      </c>
      <c r="AY136" s="17" t="s">
        <v>123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131</v>
      </c>
      <c r="BM136" s="215" t="s">
        <v>860</v>
      </c>
    </row>
    <row r="137" s="2" customFormat="1">
      <c r="A137" s="38"/>
      <c r="B137" s="39"/>
      <c r="C137" s="40"/>
      <c r="D137" s="217" t="s">
        <v>133</v>
      </c>
      <c r="E137" s="40"/>
      <c r="F137" s="218" t="s">
        <v>858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133</v>
      </c>
      <c r="AU137" s="17" t="s">
        <v>83</v>
      </c>
    </row>
    <row r="138" s="2" customFormat="1">
      <c r="A138" s="38"/>
      <c r="B138" s="39"/>
      <c r="C138" s="40"/>
      <c r="D138" s="217" t="s">
        <v>820</v>
      </c>
      <c r="E138" s="40"/>
      <c r="F138" s="260" t="s">
        <v>861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820</v>
      </c>
      <c r="AU138" s="17" t="s">
        <v>83</v>
      </c>
    </row>
    <row r="139" s="2" customFormat="1" ht="21.75" customHeight="1">
      <c r="A139" s="38"/>
      <c r="B139" s="39"/>
      <c r="C139" s="204" t="s">
        <v>7</v>
      </c>
      <c r="D139" s="204" t="s">
        <v>126</v>
      </c>
      <c r="E139" s="205" t="s">
        <v>862</v>
      </c>
      <c r="F139" s="206" t="s">
        <v>863</v>
      </c>
      <c r="G139" s="207" t="s">
        <v>790</v>
      </c>
      <c r="H139" s="208">
        <v>9</v>
      </c>
      <c r="I139" s="209"/>
      <c r="J139" s="210">
        <f>ROUND(I139*H139,2)</f>
        <v>0</v>
      </c>
      <c r="K139" s="206" t="s">
        <v>19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131</v>
      </c>
      <c r="AT139" s="215" t="s">
        <v>126</v>
      </c>
      <c r="AU139" s="215" t="s">
        <v>83</v>
      </c>
      <c r="AY139" s="17" t="s">
        <v>123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131</v>
      </c>
      <c r="BM139" s="215" t="s">
        <v>864</v>
      </c>
    </row>
    <row r="140" s="2" customFormat="1">
      <c r="A140" s="38"/>
      <c r="B140" s="39"/>
      <c r="C140" s="40"/>
      <c r="D140" s="217" t="s">
        <v>133</v>
      </c>
      <c r="E140" s="40"/>
      <c r="F140" s="218" t="s">
        <v>863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83</v>
      </c>
    </row>
    <row r="141" s="2" customFormat="1" ht="16.5" customHeight="1">
      <c r="A141" s="38"/>
      <c r="B141" s="39"/>
      <c r="C141" s="204" t="s">
        <v>502</v>
      </c>
      <c r="D141" s="204" t="s">
        <v>126</v>
      </c>
      <c r="E141" s="205" t="s">
        <v>865</v>
      </c>
      <c r="F141" s="206" t="s">
        <v>866</v>
      </c>
      <c r="G141" s="207" t="s">
        <v>867</v>
      </c>
      <c r="H141" s="208">
        <v>2</v>
      </c>
      <c r="I141" s="209"/>
      <c r="J141" s="210">
        <f>ROUND(I141*H141,2)</f>
        <v>0</v>
      </c>
      <c r="K141" s="206" t="s">
        <v>19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131</v>
      </c>
      <c r="AT141" s="215" t="s">
        <v>126</v>
      </c>
      <c r="AU141" s="215" t="s">
        <v>83</v>
      </c>
      <c r="AY141" s="17" t="s">
        <v>123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131</v>
      </c>
      <c r="BM141" s="215" t="s">
        <v>868</v>
      </c>
    </row>
    <row r="142" s="2" customFormat="1">
      <c r="A142" s="38"/>
      <c r="B142" s="39"/>
      <c r="C142" s="40"/>
      <c r="D142" s="217" t="s">
        <v>133</v>
      </c>
      <c r="E142" s="40"/>
      <c r="F142" s="218" t="s">
        <v>866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83</v>
      </c>
    </row>
    <row r="143" s="2" customFormat="1" ht="16.5" customHeight="1">
      <c r="A143" s="38"/>
      <c r="B143" s="39"/>
      <c r="C143" s="204" t="s">
        <v>508</v>
      </c>
      <c r="D143" s="204" t="s">
        <v>126</v>
      </c>
      <c r="E143" s="205" t="s">
        <v>869</v>
      </c>
      <c r="F143" s="206" t="s">
        <v>870</v>
      </c>
      <c r="G143" s="207" t="s">
        <v>867</v>
      </c>
      <c r="H143" s="208">
        <v>2</v>
      </c>
      <c r="I143" s="209"/>
      <c r="J143" s="210">
        <f>ROUND(I143*H143,2)</f>
        <v>0</v>
      </c>
      <c r="K143" s="206" t="s">
        <v>19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131</v>
      </c>
      <c r="AT143" s="215" t="s">
        <v>126</v>
      </c>
      <c r="AU143" s="215" t="s">
        <v>83</v>
      </c>
      <c r="AY143" s="17" t="s">
        <v>123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131</v>
      </c>
      <c r="BM143" s="215" t="s">
        <v>871</v>
      </c>
    </row>
    <row r="144" s="2" customFormat="1">
      <c r="A144" s="38"/>
      <c r="B144" s="39"/>
      <c r="C144" s="40"/>
      <c r="D144" s="217" t="s">
        <v>133</v>
      </c>
      <c r="E144" s="40"/>
      <c r="F144" s="218" t="s">
        <v>870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133</v>
      </c>
      <c r="AU144" s="17" t="s">
        <v>83</v>
      </c>
    </row>
    <row r="145" s="2" customFormat="1" ht="16.5" customHeight="1">
      <c r="A145" s="38"/>
      <c r="B145" s="39"/>
      <c r="C145" s="204" t="s">
        <v>417</v>
      </c>
      <c r="D145" s="204" t="s">
        <v>126</v>
      </c>
      <c r="E145" s="205" t="s">
        <v>872</v>
      </c>
      <c r="F145" s="206" t="s">
        <v>873</v>
      </c>
      <c r="G145" s="207" t="s">
        <v>867</v>
      </c>
      <c r="H145" s="208">
        <v>20</v>
      </c>
      <c r="I145" s="209"/>
      <c r="J145" s="210">
        <f>ROUND(I145*H145,2)</f>
        <v>0</v>
      </c>
      <c r="K145" s="206" t="s">
        <v>19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131</v>
      </c>
      <c r="AT145" s="215" t="s">
        <v>126</v>
      </c>
      <c r="AU145" s="215" t="s">
        <v>83</v>
      </c>
      <c r="AY145" s="17" t="s">
        <v>123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131</v>
      </c>
      <c r="BM145" s="215" t="s">
        <v>874</v>
      </c>
    </row>
    <row r="146" s="2" customFormat="1">
      <c r="A146" s="38"/>
      <c r="B146" s="39"/>
      <c r="C146" s="40"/>
      <c r="D146" s="217" t="s">
        <v>133</v>
      </c>
      <c r="E146" s="40"/>
      <c r="F146" s="218" t="s">
        <v>873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83</v>
      </c>
    </row>
    <row r="147" s="2" customFormat="1" ht="16.5" customHeight="1">
      <c r="A147" s="38"/>
      <c r="B147" s="39"/>
      <c r="C147" s="204" t="s">
        <v>422</v>
      </c>
      <c r="D147" s="204" t="s">
        <v>126</v>
      </c>
      <c r="E147" s="205" t="s">
        <v>875</v>
      </c>
      <c r="F147" s="206" t="s">
        <v>876</v>
      </c>
      <c r="G147" s="207" t="s">
        <v>867</v>
      </c>
      <c r="H147" s="208">
        <v>1.8</v>
      </c>
      <c r="I147" s="209"/>
      <c r="J147" s="210">
        <f>ROUND(I147*H147,2)</f>
        <v>0</v>
      </c>
      <c r="K147" s="206" t="s">
        <v>19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131</v>
      </c>
      <c r="AT147" s="215" t="s">
        <v>126</v>
      </c>
      <c r="AU147" s="215" t="s">
        <v>83</v>
      </c>
      <c r="AY147" s="17" t="s">
        <v>123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131</v>
      </c>
      <c r="BM147" s="215" t="s">
        <v>877</v>
      </c>
    </row>
    <row r="148" s="2" customFormat="1">
      <c r="A148" s="38"/>
      <c r="B148" s="39"/>
      <c r="C148" s="40"/>
      <c r="D148" s="217" t="s">
        <v>133</v>
      </c>
      <c r="E148" s="40"/>
      <c r="F148" s="218" t="s">
        <v>876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133</v>
      </c>
      <c r="AU148" s="17" t="s">
        <v>83</v>
      </c>
    </row>
    <row r="149" s="2" customFormat="1">
      <c r="A149" s="38"/>
      <c r="B149" s="39"/>
      <c r="C149" s="40"/>
      <c r="D149" s="217" t="s">
        <v>820</v>
      </c>
      <c r="E149" s="40"/>
      <c r="F149" s="260" t="s">
        <v>878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820</v>
      </c>
      <c r="AU149" s="17" t="s">
        <v>83</v>
      </c>
    </row>
    <row r="150" s="2" customFormat="1" ht="21.75" customHeight="1">
      <c r="A150" s="38"/>
      <c r="B150" s="39"/>
      <c r="C150" s="204" t="s">
        <v>292</v>
      </c>
      <c r="D150" s="204" t="s">
        <v>126</v>
      </c>
      <c r="E150" s="205" t="s">
        <v>879</v>
      </c>
      <c r="F150" s="206" t="s">
        <v>880</v>
      </c>
      <c r="G150" s="207" t="s">
        <v>867</v>
      </c>
      <c r="H150" s="208">
        <v>1</v>
      </c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131</v>
      </c>
      <c r="AT150" s="215" t="s">
        <v>126</v>
      </c>
      <c r="AU150" s="215" t="s">
        <v>83</v>
      </c>
      <c r="AY150" s="17" t="s">
        <v>123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131</v>
      </c>
      <c r="BM150" s="215" t="s">
        <v>881</v>
      </c>
    </row>
    <row r="151" s="2" customFormat="1">
      <c r="A151" s="38"/>
      <c r="B151" s="39"/>
      <c r="C151" s="40"/>
      <c r="D151" s="217" t="s">
        <v>133</v>
      </c>
      <c r="E151" s="40"/>
      <c r="F151" s="218" t="s">
        <v>880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133</v>
      </c>
      <c r="AU151" s="17" t="s">
        <v>83</v>
      </c>
    </row>
    <row r="152" s="2" customFormat="1" ht="16.5" customHeight="1">
      <c r="A152" s="38"/>
      <c r="B152" s="39"/>
      <c r="C152" s="235" t="s">
        <v>296</v>
      </c>
      <c r="D152" s="235" t="s">
        <v>166</v>
      </c>
      <c r="E152" s="236" t="s">
        <v>882</v>
      </c>
      <c r="F152" s="237" t="s">
        <v>883</v>
      </c>
      <c r="G152" s="238" t="s">
        <v>867</v>
      </c>
      <c r="H152" s="239">
        <v>1</v>
      </c>
      <c r="I152" s="240"/>
      <c r="J152" s="241">
        <f>ROUND(I152*H152,2)</f>
        <v>0</v>
      </c>
      <c r="K152" s="237" t="s">
        <v>19</v>
      </c>
      <c r="L152" s="242"/>
      <c r="M152" s="243" t="s">
        <v>19</v>
      </c>
      <c r="N152" s="244" t="s">
        <v>44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170</v>
      </c>
      <c r="AT152" s="215" t="s">
        <v>166</v>
      </c>
      <c r="AU152" s="215" t="s">
        <v>83</v>
      </c>
      <c r="AY152" s="17" t="s">
        <v>123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131</v>
      </c>
      <c r="BM152" s="215" t="s">
        <v>884</v>
      </c>
    </row>
    <row r="153" s="2" customFormat="1">
      <c r="A153" s="38"/>
      <c r="B153" s="39"/>
      <c r="C153" s="40"/>
      <c r="D153" s="217" t="s">
        <v>133</v>
      </c>
      <c r="E153" s="40"/>
      <c r="F153" s="218" t="s">
        <v>883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83</v>
      </c>
    </row>
    <row r="154" s="2" customFormat="1" ht="16.5" customHeight="1">
      <c r="A154" s="38"/>
      <c r="B154" s="39"/>
      <c r="C154" s="204" t="s">
        <v>427</v>
      </c>
      <c r="D154" s="204" t="s">
        <v>126</v>
      </c>
      <c r="E154" s="205" t="s">
        <v>885</v>
      </c>
      <c r="F154" s="206" t="s">
        <v>886</v>
      </c>
      <c r="G154" s="207" t="s">
        <v>867</v>
      </c>
      <c r="H154" s="208">
        <v>1</v>
      </c>
      <c r="I154" s="209"/>
      <c r="J154" s="210">
        <f>ROUND(I154*H154,2)</f>
        <v>0</v>
      </c>
      <c r="K154" s="206" t="s">
        <v>19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131</v>
      </c>
      <c r="AT154" s="215" t="s">
        <v>126</v>
      </c>
      <c r="AU154" s="215" t="s">
        <v>83</v>
      </c>
      <c r="AY154" s="17" t="s">
        <v>123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131</v>
      </c>
      <c r="BM154" s="215" t="s">
        <v>887</v>
      </c>
    </row>
    <row r="155" s="2" customFormat="1">
      <c r="A155" s="38"/>
      <c r="B155" s="39"/>
      <c r="C155" s="40"/>
      <c r="D155" s="217" t="s">
        <v>133</v>
      </c>
      <c r="E155" s="40"/>
      <c r="F155" s="218" t="s">
        <v>886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83</v>
      </c>
    </row>
    <row r="156" s="2" customFormat="1" ht="16.5" customHeight="1">
      <c r="A156" s="38"/>
      <c r="B156" s="39"/>
      <c r="C156" s="204" t="s">
        <v>300</v>
      </c>
      <c r="D156" s="204" t="s">
        <v>126</v>
      </c>
      <c r="E156" s="205" t="s">
        <v>888</v>
      </c>
      <c r="F156" s="206" t="s">
        <v>889</v>
      </c>
      <c r="G156" s="207" t="s">
        <v>867</v>
      </c>
      <c r="H156" s="208">
        <v>1</v>
      </c>
      <c r="I156" s="209"/>
      <c r="J156" s="210">
        <f>ROUND(I156*H156,2)</f>
        <v>0</v>
      </c>
      <c r="K156" s="206" t="s">
        <v>19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131</v>
      </c>
      <c r="AT156" s="215" t="s">
        <v>126</v>
      </c>
      <c r="AU156" s="215" t="s">
        <v>83</v>
      </c>
      <c r="AY156" s="17" t="s">
        <v>123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131</v>
      </c>
      <c r="BM156" s="215" t="s">
        <v>890</v>
      </c>
    </row>
    <row r="157" s="2" customFormat="1">
      <c r="A157" s="38"/>
      <c r="B157" s="39"/>
      <c r="C157" s="40"/>
      <c r="D157" s="217" t="s">
        <v>133</v>
      </c>
      <c r="E157" s="40"/>
      <c r="F157" s="218" t="s">
        <v>889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133</v>
      </c>
      <c r="AU157" s="17" t="s">
        <v>83</v>
      </c>
    </row>
    <row r="158" s="2" customFormat="1" ht="16.5" customHeight="1">
      <c r="A158" s="38"/>
      <c r="B158" s="39"/>
      <c r="C158" s="235" t="s">
        <v>304</v>
      </c>
      <c r="D158" s="235" t="s">
        <v>166</v>
      </c>
      <c r="E158" s="236" t="s">
        <v>891</v>
      </c>
      <c r="F158" s="237" t="s">
        <v>892</v>
      </c>
      <c r="G158" s="238" t="s">
        <v>827</v>
      </c>
      <c r="H158" s="239">
        <v>1700</v>
      </c>
      <c r="I158" s="240"/>
      <c r="J158" s="241">
        <f>ROUND(I158*H158,2)</f>
        <v>0</v>
      </c>
      <c r="K158" s="237" t="s">
        <v>19</v>
      </c>
      <c r="L158" s="242"/>
      <c r="M158" s="243" t="s">
        <v>19</v>
      </c>
      <c r="N158" s="244" t="s">
        <v>44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170</v>
      </c>
      <c r="AT158" s="215" t="s">
        <v>166</v>
      </c>
      <c r="AU158" s="215" t="s">
        <v>83</v>
      </c>
      <c r="AY158" s="17" t="s">
        <v>123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131</v>
      </c>
      <c r="BM158" s="215" t="s">
        <v>893</v>
      </c>
    </row>
    <row r="159" s="2" customFormat="1">
      <c r="A159" s="38"/>
      <c r="B159" s="39"/>
      <c r="C159" s="40"/>
      <c r="D159" s="217" t="s">
        <v>133</v>
      </c>
      <c r="E159" s="40"/>
      <c r="F159" s="218" t="s">
        <v>892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83</v>
      </c>
    </row>
    <row r="160" s="13" customFormat="1">
      <c r="A160" s="13"/>
      <c r="B160" s="224"/>
      <c r="C160" s="225"/>
      <c r="D160" s="217" t="s">
        <v>137</v>
      </c>
      <c r="E160" s="226" t="s">
        <v>19</v>
      </c>
      <c r="F160" s="227" t="s">
        <v>894</v>
      </c>
      <c r="G160" s="225"/>
      <c r="H160" s="228">
        <v>1700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137</v>
      </c>
      <c r="AU160" s="234" t="s">
        <v>83</v>
      </c>
      <c r="AV160" s="13" t="s">
        <v>83</v>
      </c>
      <c r="AW160" s="13" t="s">
        <v>35</v>
      </c>
      <c r="AX160" s="13" t="s">
        <v>73</v>
      </c>
      <c r="AY160" s="234" t="s">
        <v>123</v>
      </c>
    </row>
    <row r="161" s="14" customFormat="1">
      <c r="A161" s="14"/>
      <c r="B161" s="249"/>
      <c r="C161" s="250"/>
      <c r="D161" s="217" t="s">
        <v>137</v>
      </c>
      <c r="E161" s="251" t="s">
        <v>19</v>
      </c>
      <c r="F161" s="252" t="s">
        <v>802</v>
      </c>
      <c r="G161" s="250"/>
      <c r="H161" s="253">
        <v>1700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137</v>
      </c>
      <c r="AU161" s="259" t="s">
        <v>83</v>
      </c>
      <c r="AV161" s="14" t="s">
        <v>131</v>
      </c>
      <c r="AW161" s="14" t="s">
        <v>35</v>
      </c>
      <c r="AX161" s="14" t="s">
        <v>81</v>
      </c>
      <c r="AY161" s="259" t="s">
        <v>123</v>
      </c>
    </row>
    <row r="162" s="2" customFormat="1" ht="21.75" customHeight="1">
      <c r="A162" s="38"/>
      <c r="B162" s="39"/>
      <c r="C162" s="204" t="s">
        <v>308</v>
      </c>
      <c r="D162" s="204" t="s">
        <v>126</v>
      </c>
      <c r="E162" s="205" t="s">
        <v>895</v>
      </c>
      <c r="F162" s="206" t="s">
        <v>896</v>
      </c>
      <c r="G162" s="207" t="s">
        <v>166</v>
      </c>
      <c r="H162" s="208">
        <v>195</v>
      </c>
      <c r="I162" s="209"/>
      <c r="J162" s="210">
        <f>ROUND(I162*H162,2)</f>
        <v>0</v>
      </c>
      <c r="K162" s="206" t="s">
        <v>19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131</v>
      </c>
      <c r="AT162" s="215" t="s">
        <v>126</v>
      </c>
      <c r="AU162" s="215" t="s">
        <v>83</v>
      </c>
      <c r="AY162" s="17" t="s">
        <v>123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131</v>
      </c>
      <c r="BM162" s="215" t="s">
        <v>897</v>
      </c>
    </row>
    <row r="163" s="2" customFormat="1">
      <c r="A163" s="38"/>
      <c r="B163" s="39"/>
      <c r="C163" s="40"/>
      <c r="D163" s="217" t="s">
        <v>133</v>
      </c>
      <c r="E163" s="40"/>
      <c r="F163" s="218" t="s">
        <v>896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133</v>
      </c>
      <c r="AU163" s="17" t="s">
        <v>83</v>
      </c>
    </row>
    <row r="164" s="2" customFormat="1" ht="21.75" customHeight="1">
      <c r="A164" s="38"/>
      <c r="B164" s="39"/>
      <c r="C164" s="204" t="s">
        <v>397</v>
      </c>
      <c r="D164" s="204" t="s">
        <v>126</v>
      </c>
      <c r="E164" s="205" t="s">
        <v>895</v>
      </c>
      <c r="F164" s="206" t="s">
        <v>896</v>
      </c>
      <c r="G164" s="207" t="s">
        <v>166</v>
      </c>
      <c r="H164" s="208">
        <v>195</v>
      </c>
      <c r="I164" s="209"/>
      <c r="J164" s="210">
        <f>ROUND(I164*H164,2)</f>
        <v>0</v>
      </c>
      <c r="K164" s="206" t="s">
        <v>19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131</v>
      </c>
      <c r="AT164" s="215" t="s">
        <v>126</v>
      </c>
      <c r="AU164" s="215" t="s">
        <v>83</v>
      </c>
      <c r="AY164" s="17" t="s">
        <v>123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131</v>
      </c>
      <c r="BM164" s="215" t="s">
        <v>898</v>
      </c>
    </row>
    <row r="165" s="2" customFormat="1">
      <c r="A165" s="38"/>
      <c r="B165" s="39"/>
      <c r="C165" s="40"/>
      <c r="D165" s="217" t="s">
        <v>133</v>
      </c>
      <c r="E165" s="40"/>
      <c r="F165" s="218" t="s">
        <v>896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133</v>
      </c>
      <c r="AU165" s="17" t="s">
        <v>83</v>
      </c>
    </row>
    <row r="166" s="2" customFormat="1" ht="16.5" customHeight="1">
      <c r="A166" s="38"/>
      <c r="B166" s="39"/>
      <c r="C166" s="204" t="s">
        <v>312</v>
      </c>
      <c r="D166" s="204" t="s">
        <v>126</v>
      </c>
      <c r="E166" s="205" t="s">
        <v>899</v>
      </c>
      <c r="F166" s="206" t="s">
        <v>900</v>
      </c>
      <c r="G166" s="207" t="s">
        <v>166</v>
      </c>
      <c r="H166" s="208">
        <v>10</v>
      </c>
      <c r="I166" s="209"/>
      <c r="J166" s="210">
        <f>ROUND(I166*H166,2)</f>
        <v>0</v>
      </c>
      <c r="K166" s="206" t="s">
        <v>19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131</v>
      </c>
      <c r="AT166" s="215" t="s">
        <v>126</v>
      </c>
      <c r="AU166" s="215" t="s">
        <v>83</v>
      </c>
      <c r="AY166" s="17" t="s">
        <v>123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131</v>
      </c>
      <c r="BM166" s="215" t="s">
        <v>901</v>
      </c>
    </row>
    <row r="167" s="2" customFormat="1">
      <c r="A167" s="38"/>
      <c r="B167" s="39"/>
      <c r="C167" s="40"/>
      <c r="D167" s="217" t="s">
        <v>133</v>
      </c>
      <c r="E167" s="40"/>
      <c r="F167" s="218" t="s">
        <v>900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133</v>
      </c>
      <c r="AU167" s="17" t="s">
        <v>83</v>
      </c>
    </row>
    <row r="168" s="2" customFormat="1" ht="21.75" customHeight="1">
      <c r="A168" s="38"/>
      <c r="B168" s="39"/>
      <c r="C168" s="204" t="s">
        <v>392</v>
      </c>
      <c r="D168" s="204" t="s">
        <v>126</v>
      </c>
      <c r="E168" s="205" t="s">
        <v>902</v>
      </c>
      <c r="F168" s="206" t="s">
        <v>903</v>
      </c>
      <c r="G168" s="207" t="s">
        <v>166</v>
      </c>
      <c r="H168" s="208">
        <v>195</v>
      </c>
      <c r="I168" s="209"/>
      <c r="J168" s="210">
        <f>ROUND(I168*H168,2)</f>
        <v>0</v>
      </c>
      <c r="K168" s="206" t="s">
        <v>19</v>
      </c>
      <c r="L168" s="44"/>
      <c r="M168" s="211" t="s">
        <v>19</v>
      </c>
      <c r="N168" s="212" t="s">
        <v>44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131</v>
      </c>
      <c r="AT168" s="215" t="s">
        <v>126</v>
      </c>
      <c r="AU168" s="215" t="s">
        <v>83</v>
      </c>
      <c r="AY168" s="17" t="s">
        <v>123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131</v>
      </c>
      <c r="BM168" s="215" t="s">
        <v>904</v>
      </c>
    </row>
    <row r="169" s="2" customFormat="1">
      <c r="A169" s="38"/>
      <c r="B169" s="39"/>
      <c r="C169" s="40"/>
      <c r="D169" s="217" t="s">
        <v>133</v>
      </c>
      <c r="E169" s="40"/>
      <c r="F169" s="218" t="s">
        <v>903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133</v>
      </c>
      <c r="AU169" s="17" t="s">
        <v>83</v>
      </c>
    </row>
    <row r="170" s="2" customFormat="1" ht="21.75" customHeight="1">
      <c r="A170" s="38"/>
      <c r="B170" s="39"/>
      <c r="C170" s="204" t="s">
        <v>433</v>
      </c>
      <c r="D170" s="204" t="s">
        <v>126</v>
      </c>
      <c r="E170" s="205" t="s">
        <v>902</v>
      </c>
      <c r="F170" s="206" t="s">
        <v>903</v>
      </c>
      <c r="G170" s="207" t="s">
        <v>166</v>
      </c>
      <c r="H170" s="208">
        <v>195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131</v>
      </c>
      <c r="AT170" s="215" t="s">
        <v>126</v>
      </c>
      <c r="AU170" s="215" t="s">
        <v>83</v>
      </c>
      <c r="AY170" s="17" t="s">
        <v>123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131</v>
      </c>
      <c r="BM170" s="215" t="s">
        <v>905</v>
      </c>
    </row>
    <row r="171" s="2" customFormat="1">
      <c r="A171" s="38"/>
      <c r="B171" s="39"/>
      <c r="C171" s="40"/>
      <c r="D171" s="217" t="s">
        <v>133</v>
      </c>
      <c r="E171" s="40"/>
      <c r="F171" s="218" t="s">
        <v>903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133</v>
      </c>
      <c r="AU171" s="17" t="s">
        <v>83</v>
      </c>
    </row>
    <row r="172" s="2" customFormat="1" ht="16.5" customHeight="1">
      <c r="A172" s="38"/>
      <c r="B172" s="39"/>
      <c r="C172" s="204" t="s">
        <v>316</v>
      </c>
      <c r="D172" s="204" t="s">
        <v>126</v>
      </c>
      <c r="E172" s="205" t="s">
        <v>906</v>
      </c>
      <c r="F172" s="206" t="s">
        <v>907</v>
      </c>
      <c r="G172" s="207" t="s">
        <v>166</v>
      </c>
      <c r="H172" s="208">
        <v>10</v>
      </c>
      <c r="I172" s="209"/>
      <c r="J172" s="210">
        <f>ROUND(I172*H172,2)</f>
        <v>0</v>
      </c>
      <c r="K172" s="206" t="s">
        <v>19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131</v>
      </c>
      <c r="AT172" s="215" t="s">
        <v>126</v>
      </c>
      <c r="AU172" s="215" t="s">
        <v>83</v>
      </c>
      <c r="AY172" s="17" t="s">
        <v>123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131</v>
      </c>
      <c r="BM172" s="215" t="s">
        <v>908</v>
      </c>
    </row>
    <row r="173" s="2" customFormat="1">
      <c r="A173" s="38"/>
      <c r="B173" s="39"/>
      <c r="C173" s="40"/>
      <c r="D173" s="217" t="s">
        <v>133</v>
      </c>
      <c r="E173" s="40"/>
      <c r="F173" s="218" t="s">
        <v>907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133</v>
      </c>
      <c r="AU173" s="17" t="s">
        <v>83</v>
      </c>
    </row>
    <row r="174" s="2" customFormat="1" ht="16.5" customHeight="1">
      <c r="A174" s="38"/>
      <c r="B174" s="39"/>
      <c r="C174" s="204" t="s">
        <v>438</v>
      </c>
      <c r="D174" s="204" t="s">
        <v>126</v>
      </c>
      <c r="E174" s="205" t="s">
        <v>909</v>
      </c>
      <c r="F174" s="206" t="s">
        <v>910</v>
      </c>
      <c r="G174" s="207" t="s">
        <v>166</v>
      </c>
      <c r="H174" s="208">
        <v>195</v>
      </c>
      <c r="I174" s="209"/>
      <c r="J174" s="210">
        <f>ROUND(I174*H174,2)</f>
        <v>0</v>
      </c>
      <c r="K174" s="206" t="s">
        <v>19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131</v>
      </c>
      <c r="AT174" s="215" t="s">
        <v>126</v>
      </c>
      <c r="AU174" s="215" t="s">
        <v>83</v>
      </c>
      <c r="AY174" s="17" t="s">
        <v>123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131</v>
      </c>
      <c r="BM174" s="215" t="s">
        <v>911</v>
      </c>
    </row>
    <row r="175" s="2" customFormat="1">
      <c r="A175" s="38"/>
      <c r="B175" s="39"/>
      <c r="C175" s="40"/>
      <c r="D175" s="217" t="s">
        <v>133</v>
      </c>
      <c r="E175" s="40"/>
      <c r="F175" s="218" t="s">
        <v>910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133</v>
      </c>
      <c r="AU175" s="17" t="s">
        <v>83</v>
      </c>
    </row>
    <row r="176" s="2" customFormat="1" ht="16.5" customHeight="1">
      <c r="A176" s="38"/>
      <c r="B176" s="39"/>
      <c r="C176" s="235" t="s">
        <v>442</v>
      </c>
      <c r="D176" s="235" t="s">
        <v>166</v>
      </c>
      <c r="E176" s="236" t="s">
        <v>912</v>
      </c>
      <c r="F176" s="237" t="s">
        <v>913</v>
      </c>
      <c r="G176" s="238" t="s">
        <v>790</v>
      </c>
      <c r="H176" s="239">
        <v>7.7999999999999998</v>
      </c>
      <c r="I176" s="240"/>
      <c r="J176" s="241">
        <f>ROUND(I176*H176,2)</f>
        <v>0</v>
      </c>
      <c r="K176" s="237" t="s">
        <v>19</v>
      </c>
      <c r="L176" s="242"/>
      <c r="M176" s="243" t="s">
        <v>19</v>
      </c>
      <c r="N176" s="244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170</v>
      </c>
      <c r="AT176" s="215" t="s">
        <v>166</v>
      </c>
      <c r="AU176" s="215" t="s">
        <v>83</v>
      </c>
      <c r="AY176" s="17" t="s">
        <v>123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131</v>
      </c>
      <c r="BM176" s="215" t="s">
        <v>914</v>
      </c>
    </row>
    <row r="177" s="2" customFormat="1">
      <c r="A177" s="38"/>
      <c r="B177" s="39"/>
      <c r="C177" s="40"/>
      <c r="D177" s="217" t="s">
        <v>133</v>
      </c>
      <c r="E177" s="40"/>
      <c r="F177" s="218" t="s">
        <v>913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133</v>
      </c>
      <c r="AU177" s="17" t="s">
        <v>83</v>
      </c>
    </row>
    <row r="178" s="13" customFormat="1">
      <c r="A178" s="13"/>
      <c r="B178" s="224"/>
      <c r="C178" s="225"/>
      <c r="D178" s="217" t="s">
        <v>137</v>
      </c>
      <c r="E178" s="226" t="s">
        <v>19</v>
      </c>
      <c r="F178" s="227" t="s">
        <v>915</v>
      </c>
      <c r="G178" s="225"/>
      <c r="H178" s="228">
        <v>7.7999999999999998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137</v>
      </c>
      <c r="AU178" s="234" t="s">
        <v>83</v>
      </c>
      <c r="AV178" s="13" t="s">
        <v>83</v>
      </c>
      <c r="AW178" s="13" t="s">
        <v>35</v>
      </c>
      <c r="AX178" s="13" t="s">
        <v>73</v>
      </c>
      <c r="AY178" s="234" t="s">
        <v>123</v>
      </c>
    </row>
    <row r="179" s="14" customFormat="1">
      <c r="A179" s="14"/>
      <c r="B179" s="249"/>
      <c r="C179" s="250"/>
      <c r="D179" s="217" t="s">
        <v>137</v>
      </c>
      <c r="E179" s="251" t="s">
        <v>19</v>
      </c>
      <c r="F179" s="252" t="s">
        <v>802</v>
      </c>
      <c r="G179" s="250"/>
      <c r="H179" s="253">
        <v>7.7999999999999998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137</v>
      </c>
      <c r="AU179" s="259" t="s">
        <v>83</v>
      </c>
      <c r="AV179" s="14" t="s">
        <v>131</v>
      </c>
      <c r="AW179" s="14" t="s">
        <v>35</v>
      </c>
      <c r="AX179" s="14" t="s">
        <v>81</v>
      </c>
      <c r="AY179" s="259" t="s">
        <v>123</v>
      </c>
    </row>
    <row r="180" s="2" customFormat="1" ht="16.5" customHeight="1">
      <c r="A180" s="38"/>
      <c r="B180" s="39"/>
      <c r="C180" s="235" t="s">
        <v>447</v>
      </c>
      <c r="D180" s="235" t="s">
        <v>166</v>
      </c>
      <c r="E180" s="236" t="s">
        <v>916</v>
      </c>
      <c r="F180" s="237" t="s">
        <v>917</v>
      </c>
      <c r="G180" s="238" t="s">
        <v>827</v>
      </c>
      <c r="H180" s="239">
        <v>24024</v>
      </c>
      <c r="I180" s="240"/>
      <c r="J180" s="241">
        <f>ROUND(I180*H180,2)</f>
        <v>0</v>
      </c>
      <c r="K180" s="237" t="s">
        <v>19</v>
      </c>
      <c r="L180" s="242"/>
      <c r="M180" s="243" t="s">
        <v>19</v>
      </c>
      <c r="N180" s="244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170</v>
      </c>
      <c r="AT180" s="215" t="s">
        <v>166</v>
      </c>
      <c r="AU180" s="215" t="s">
        <v>83</v>
      </c>
      <c r="AY180" s="17" t="s">
        <v>123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131</v>
      </c>
      <c r="BM180" s="215" t="s">
        <v>918</v>
      </c>
    </row>
    <row r="181" s="2" customFormat="1">
      <c r="A181" s="38"/>
      <c r="B181" s="39"/>
      <c r="C181" s="40"/>
      <c r="D181" s="217" t="s">
        <v>133</v>
      </c>
      <c r="E181" s="40"/>
      <c r="F181" s="218" t="s">
        <v>917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133</v>
      </c>
      <c r="AU181" s="17" t="s">
        <v>83</v>
      </c>
    </row>
    <row r="182" s="13" customFormat="1">
      <c r="A182" s="13"/>
      <c r="B182" s="224"/>
      <c r="C182" s="225"/>
      <c r="D182" s="217" t="s">
        <v>137</v>
      </c>
      <c r="E182" s="226" t="s">
        <v>19</v>
      </c>
      <c r="F182" s="227" t="s">
        <v>919</v>
      </c>
      <c r="G182" s="225"/>
      <c r="H182" s="228">
        <v>24024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137</v>
      </c>
      <c r="AU182" s="234" t="s">
        <v>83</v>
      </c>
      <c r="AV182" s="13" t="s">
        <v>83</v>
      </c>
      <c r="AW182" s="13" t="s">
        <v>35</v>
      </c>
      <c r="AX182" s="13" t="s">
        <v>73</v>
      </c>
      <c r="AY182" s="234" t="s">
        <v>123</v>
      </c>
    </row>
    <row r="183" s="14" customFormat="1">
      <c r="A183" s="14"/>
      <c r="B183" s="249"/>
      <c r="C183" s="250"/>
      <c r="D183" s="217" t="s">
        <v>137</v>
      </c>
      <c r="E183" s="251" t="s">
        <v>19</v>
      </c>
      <c r="F183" s="252" t="s">
        <v>802</v>
      </c>
      <c r="G183" s="250"/>
      <c r="H183" s="253">
        <v>24024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137</v>
      </c>
      <c r="AU183" s="259" t="s">
        <v>83</v>
      </c>
      <c r="AV183" s="14" t="s">
        <v>131</v>
      </c>
      <c r="AW183" s="14" t="s">
        <v>35</v>
      </c>
      <c r="AX183" s="14" t="s">
        <v>81</v>
      </c>
      <c r="AY183" s="259" t="s">
        <v>123</v>
      </c>
    </row>
    <row r="184" s="2" customFormat="1" ht="16.5" customHeight="1">
      <c r="A184" s="38"/>
      <c r="B184" s="39"/>
      <c r="C184" s="204" t="s">
        <v>320</v>
      </c>
      <c r="D184" s="204" t="s">
        <v>126</v>
      </c>
      <c r="E184" s="205" t="s">
        <v>920</v>
      </c>
      <c r="F184" s="206" t="s">
        <v>921</v>
      </c>
      <c r="G184" s="207" t="s">
        <v>166</v>
      </c>
      <c r="H184" s="208">
        <v>10</v>
      </c>
      <c r="I184" s="209"/>
      <c r="J184" s="210">
        <f>ROUND(I184*H184,2)</f>
        <v>0</v>
      </c>
      <c r="K184" s="206" t="s">
        <v>19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131</v>
      </c>
      <c r="AT184" s="215" t="s">
        <v>126</v>
      </c>
      <c r="AU184" s="215" t="s">
        <v>83</v>
      </c>
      <c r="AY184" s="17" t="s">
        <v>123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131</v>
      </c>
      <c r="BM184" s="215" t="s">
        <v>922</v>
      </c>
    </row>
    <row r="185" s="2" customFormat="1">
      <c r="A185" s="38"/>
      <c r="B185" s="39"/>
      <c r="C185" s="40"/>
      <c r="D185" s="217" t="s">
        <v>133</v>
      </c>
      <c r="E185" s="40"/>
      <c r="F185" s="218" t="s">
        <v>921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133</v>
      </c>
      <c r="AU185" s="17" t="s">
        <v>83</v>
      </c>
    </row>
    <row r="186" s="2" customFormat="1" ht="16.5" customHeight="1">
      <c r="A186" s="38"/>
      <c r="B186" s="39"/>
      <c r="C186" s="235" t="s">
        <v>324</v>
      </c>
      <c r="D186" s="235" t="s">
        <v>166</v>
      </c>
      <c r="E186" s="236" t="s">
        <v>923</v>
      </c>
      <c r="F186" s="237" t="s">
        <v>924</v>
      </c>
      <c r="G186" s="238" t="s">
        <v>790</v>
      </c>
      <c r="H186" s="239">
        <v>0.40000000000000002</v>
      </c>
      <c r="I186" s="240"/>
      <c r="J186" s="241">
        <f>ROUND(I186*H186,2)</f>
        <v>0</v>
      </c>
      <c r="K186" s="237" t="s">
        <v>19</v>
      </c>
      <c r="L186" s="242"/>
      <c r="M186" s="243" t="s">
        <v>19</v>
      </c>
      <c r="N186" s="244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170</v>
      </c>
      <c r="AT186" s="215" t="s">
        <v>166</v>
      </c>
      <c r="AU186" s="215" t="s">
        <v>83</v>
      </c>
      <c r="AY186" s="17" t="s">
        <v>123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131</v>
      </c>
      <c r="BM186" s="215" t="s">
        <v>925</v>
      </c>
    </row>
    <row r="187" s="2" customFormat="1">
      <c r="A187" s="38"/>
      <c r="B187" s="39"/>
      <c r="C187" s="40"/>
      <c r="D187" s="217" t="s">
        <v>133</v>
      </c>
      <c r="E187" s="40"/>
      <c r="F187" s="218" t="s">
        <v>924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83</v>
      </c>
    </row>
    <row r="188" s="13" customFormat="1">
      <c r="A188" s="13"/>
      <c r="B188" s="224"/>
      <c r="C188" s="225"/>
      <c r="D188" s="217" t="s">
        <v>137</v>
      </c>
      <c r="E188" s="226" t="s">
        <v>19</v>
      </c>
      <c r="F188" s="227" t="s">
        <v>926</v>
      </c>
      <c r="G188" s="225"/>
      <c r="H188" s="228">
        <v>0.40000000000000002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137</v>
      </c>
      <c r="AU188" s="234" t="s">
        <v>83</v>
      </c>
      <c r="AV188" s="13" t="s">
        <v>83</v>
      </c>
      <c r="AW188" s="13" t="s">
        <v>35</v>
      </c>
      <c r="AX188" s="13" t="s">
        <v>73</v>
      </c>
      <c r="AY188" s="234" t="s">
        <v>123</v>
      </c>
    </row>
    <row r="189" s="14" customFormat="1">
      <c r="A189" s="14"/>
      <c r="B189" s="249"/>
      <c r="C189" s="250"/>
      <c r="D189" s="217" t="s">
        <v>137</v>
      </c>
      <c r="E189" s="251" t="s">
        <v>19</v>
      </c>
      <c r="F189" s="252" t="s">
        <v>802</v>
      </c>
      <c r="G189" s="250"/>
      <c r="H189" s="253">
        <v>0.40000000000000002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137</v>
      </c>
      <c r="AU189" s="259" t="s">
        <v>83</v>
      </c>
      <c r="AV189" s="14" t="s">
        <v>131</v>
      </c>
      <c r="AW189" s="14" t="s">
        <v>35</v>
      </c>
      <c r="AX189" s="14" t="s">
        <v>81</v>
      </c>
      <c r="AY189" s="259" t="s">
        <v>123</v>
      </c>
    </row>
    <row r="190" s="2" customFormat="1" ht="16.5" customHeight="1">
      <c r="A190" s="38"/>
      <c r="B190" s="39"/>
      <c r="C190" s="235" t="s">
        <v>328</v>
      </c>
      <c r="D190" s="235" t="s">
        <v>166</v>
      </c>
      <c r="E190" s="236" t="s">
        <v>912</v>
      </c>
      <c r="F190" s="237" t="s">
        <v>913</v>
      </c>
      <c r="G190" s="238" t="s">
        <v>790</v>
      </c>
      <c r="H190" s="239">
        <v>0.40000000000000002</v>
      </c>
      <c r="I190" s="240"/>
      <c r="J190" s="241">
        <f>ROUND(I190*H190,2)</f>
        <v>0</v>
      </c>
      <c r="K190" s="237" t="s">
        <v>19</v>
      </c>
      <c r="L190" s="242"/>
      <c r="M190" s="243" t="s">
        <v>19</v>
      </c>
      <c r="N190" s="244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170</v>
      </c>
      <c r="AT190" s="215" t="s">
        <v>166</v>
      </c>
      <c r="AU190" s="215" t="s">
        <v>83</v>
      </c>
      <c r="AY190" s="17" t="s">
        <v>123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131</v>
      </c>
      <c r="BM190" s="215" t="s">
        <v>927</v>
      </c>
    </row>
    <row r="191" s="2" customFormat="1">
      <c r="A191" s="38"/>
      <c r="B191" s="39"/>
      <c r="C191" s="40"/>
      <c r="D191" s="217" t="s">
        <v>133</v>
      </c>
      <c r="E191" s="40"/>
      <c r="F191" s="218" t="s">
        <v>913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133</v>
      </c>
      <c r="AU191" s="17" t="s">
        <v>83</v>
      </c>
    </row>
    <row r="192" s="13" customFormat="1">
      <c r="A192" s="13"/>
      <c r="B192" s="224"/>
      <c r="C192" s="225"/>
      <c r="D192" s="217" t="s">
        <v>137</v>
      </c>
      <c r="E192" s="226" t="s">
        <v>19</v>
      </c>
      <c r="F192" s="227" t="s">
        <v>926</v>
      </c>
      <c r="G192" s="225"/>
      <c r="H192" s="228">
        <v>0.40000000000000002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137</v>
      </c>
      <c r="AU192" s="234" t="s">
        <v>83</v>
      </c>
      <c r="AV192" s="13" t="s">
        <v>83</v>
      </c>
      <c r="AW192" s="13" t="s">
        <v>35</v>
      </c>
      <c r="AX192" s="13" t="s">
        <v>73</v>
      </c>
      <c r="AY192" s="234" t="s">
        <v>123</v>
      </c>
    </row>
    <row r="193" s="14" customFormat="1">
      <c r="A193" s="14"/>
      <c r="B193" s="249"/>
      <c r="C193" s="250"/>
      <c r="D193" s="217" t="s">
        <v>137</v>
      </c>
      <c r="E193" s="251" t="s">
        <v>19</v>
      </c>
      <c r="F193" s="252" t="s">
        <v>802</v>
      </c>
      <c r="G193" s="250"/>
      <c r="H193" s="253">
        <v>0.40000000000000002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137</v>
      </c>
      <c r="AU193" s="259" t="s">
        <v>83</v>
      </c>
      <c r="AV193" s="14" t="s">
        <v>131</v>
      </c>
      <c r="AW193" s="14" t="s">
        <v>35</v>
      </c>
      <c r="AX193" s="14" t="s">
        <v>81</v>
      </c>
      <c r="AY193" s="259" t="s">
        <v>123</v>
      </c>
    </row>
    <row r="194" s="2" customFormat="1" ht="16.5" customHeight="1">
      <c r="A194" s="38"/>
      <c r="B194" s="39"/>
      <c r="C194" s="235" t="s">
        <v>386</v>
      </c>
      <c r="D194" s="235" t="s">
        <v>166</v>
      </c>
      <c r="E194" s="236" t="s">
        <v>916</v>
      </c>
      <c r="F194" s="237" t="s">
        <v>917</v>
      </c>
      <c r="G194" s="238" t="s">
        <v>827</v>
      </c>
      <c r="H194" s="239">
        <v>1584</v>
      </c>
      <c r="I194" s="240"/>
      <c r="J194" s="241">
        <f>ROUND(I194*H194,2)</f>
        <v>0</v>
      </c>
      <c r="K194" s="237" t="s">
        <v>19</v>
      </c>
      <c r="L194" s="242"/>
      <c r="M194" s="243" t="s">
        <v>19</v>
      </c>
      <c r="N194" s="244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170</v>
      </c>
      <c r="AT194" s="215" t="s">
        <v>166</v>
      </c>
      <c r="AU194" s="215" t="s">
        <v>83</v>
      </c>
      <c r="AY194" s="17" t="s">
        <v>123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131</v>
      </c>
      <c r="BM194" s="215" t="s">
        <v>928</v>
      </c>
    </row>
    <row r="195" s="2" customFormat="1">
      <c r="A195" s="38"/>
      <c r="B195" s="39"/>
      <c r="C195" s="40"/>
      <c r="D195" s="217" t="s">
        <v>133</v>
      </c>
      <c r="E195" s="40"/>
      <c r="F195" s="218" t="s">
        <v>917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133</v>
      </c>
      <c r="AU195" s="17" t="s">
        <v>83</v>
      </c>
    </row>
    <row r="196" s="13" customFormat="1">
      <c r="A196" s="13"/>
      <c r="B196" s="224"/>
      <c r="C196" s="225"/>
      <c r="D196" s="217" t="s">
        <v>137</v>
      </c>
      <c r="E196" s="226" t="s">
        <v>19</v>
      </c>
      <c r="F196" s="227" t="s">
        <v>929</v>
      </c>
      <c r="G196" s="225"/>
      <c r="H196" s="228">
        <v>1584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137</v>
      </c>
      <c r="AU196" s="234" t="s">
        <v>83</v>
      </c>
      <c r="AV196" s="13" t="s">
        <v>83</v>
      </c>
      <c r="AW196" s="13" t="s">
        <v>35</v>
      </c>
      <c r="AX196" s="13" t="s">
        <v>73</v>
      </c>
      <c r="AY196" s="234" t="s">
        <v>123</v>
      </c>
    </row>
    <row r="197" s="14" customFormat="1">
      <c r="A197" s="14"/>
      <c r="B197" s="249"/>
      <c r="C197" s="250"/>
      <c r="D197" s="217" t="s">
        <v>137</v>
      </c>
      <c r="E197" s="251" t="s">
        <v>19</v>
      </c>
      <c r="F197" s="252" t="s">
        <v>802</v>
      </c>
      <c r="G197" s="250"/>
      <c r="H197" s="253">
        <v>1584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137</v>
      </c>
      <c r="AU197" s="259" t="s">
        <v>83</v>
      </c>
      <c r="AV197" s="14" t="s">
        <v>131</v>
      </c>
      <c r="AW197" s="14" t="s">
        <v>35</v>
      </c>
      <c r="AX197" s="14" t="s">
        <v>81</v>
      </c>
      <c r="AY197" s="259" t="s">
        <v>123</v>
      </c>
    </row>
    <row r="198" s="2" customFormat="1" ht="16.5" customHeight="1">
      <c r="A198" s="38"/>
      <c r="B198" s="39"/>
      <c r="C198" s="204" t="s">
        <v>451</v>
      </c>
      <c r="D198" s="204" t="s">
        <v>126</v>
      </c>
      <c r="E198" s="205" t="s">
        <v>930</v>
      </c>
      <c r="F198" s="206" t="s">
        <v>931</v>
      </c>
      <c r="G198" s="207" t="s">
        <v>166</v>
      </c>
      <c r="H198" s="208">
        <v>205</v>
      </c>
      <c r="I198" s="209"/>
      <c r="J198" s="210">
        <f>ROUND(I198*H198,2)</f>
        <v>0</v>
      </c>
      <c r="K198" s="206" t="s">
        <v>19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131</v>
      </c>
      <c r="AT198" s="215" t="s">
        <v>126</v>
      </c>
      <c r="AU198" s="215" t="s">
        <v>83</v>
      </c>
      <c r="AY198" s="17" t="s">
        <v>123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131</v>
      </c>
      <c r="BM198" s="215" t="s">
        <v>932</v>
      </c>
    </row>
    <row r="199" s="2" customFormat="1">
      <c r="A199" s="38"/>
      <c r="B199" s="39"/>
      <c r="C199" s="40"/>
      <c r="D199" s="217" t="s">
        <v>133</v>
      </c>
      <c r="E199" s="40"/>
      <c r="F199" s="218" t="s">
        <v>931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133</v>
      </c>
      <c r="AU199" s="17" t="s">
        <v>83</v>
      </c>
    </row>
    <row r="200" s="2" customFormat="1" ht="16.5" customHeight="1">
      <c r="A200" s="38"/>
      <c r="B200" s="39"/>
      <c r="C200" s="235" t="s">
        <v>455</v>
      </c>
      <c r="D200" s="235" t="s">
        <v>166</v>
      </c>
      <c r="E200" s="236" t="s">
        <v>933</v>
      </c>
      <c r="F200" s="237" t="s">
        <v>934</v>
      </c>
      <c r="G200" s="238" t="s">
        <v>790</v>
      </c>
      <c r="H200" s="239">
        <v>1.6399999999999999</v>
      </c>
      <c r="I200" s="240"/>
      <c r="J200" s="241">
        <f>ROUND(I200*H200,2)</f>
        <v>0</v>
      </c>
      <c r="K200" s="237" t="s">
        <v>19</v>
      </c>
      <c r="L200" s="242"/>
      <c r="M200" s="243" t="s">
        <v>19</v>
      </c>
      <c r="N200" s="244" t="s">
        <v>44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170</v>
      </c>
      <c r="AT200" s="215" t="s">
        <v>166</v>
      </c>
      <c r="AU200" s="215" t="s">
        <v>83</v>
      </c>
      <c r="AY200" s="17" t="s">
        <v>123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131</v>
      </c>
      <c r="BM200" s="215" t="s">
        <v>935</v>
      </c>
    </row>
    <row r="201" s="2" customFormat="1">
      <c r="A201" s="38"/>
      <c r="B201" s="39"/>
      <c r="C201" s="40"/>
      <c r="D201" s="217" t="s">
        <v>133</v>
      </c>
      <c r="E201" s="40"/>
      <c r="F201" s="218" t="s">
        <v>934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133</v>
      </c>
      <c r="AU201" s="17" t="s">
        <v>83</v>
      </c>
    </row>
    <row r="202" s="13" customFormat="1">
      <c r="A202" s="13"/>
      <c r="B202" s="224"/>
      <c r="C202" s="225"/>
      <c r="D202" s="217" t="s">
        <v>137</v>
      </c>
      <c r="E202" s="226" t="s">
        <v>19</v>
      </c>
      <c r="F202" s="227" t="s">
        <v>936</v>
      </c>
      <c r="G202" s="225"/>
      <c r="H202" s="228">
        <v>1.6399999999999999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137</v>
      </c>
      <c r="AU202" s="234" t="s">
        <v>83</v>
      </c>
      <c r="AV202" s="13" t="s">
        <v>83</v>
      </c>
      <c r="AW202" s="13" t="s">
        <v>35</v>
      </c>
      <c r="AX202" s="13" t="s">
        <v>73</v>
      </c>
      <c r="AY202" s="234" t="s">
        <v>123</v>
      </c>
    </row>
    <row r="203" s="14" customFormat="1">
      <c r="A203" s="14"/>
      <c r="B203" s="249"/>
      <c r="C203" s="250"/>
      <c r="D203" s="217" t="s">
        <v>137</v>
      </c>
      <c r="E203" s="251" t="s">
        <v>19</v>
      </c>
      <c r="F203" s="252" t="s">
        <v>802</v>
      </c>
      <c r="G203" s="250"/>
      <c r="H203" s="253">
        <v>1.6399999999999999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137</v>
      </c>
      <c r="AU203" s="259" t="s">
        <v>83</v>
      </c>
      <c r="AV203" s="14" t="s">
        <v>131</v>
      </c>
      <c r="AW203" s="14" t="s">
        <v>35</v>
      </c>
      <c r="AX203" s="14" t="s">
        <v>81</v>
      </c>
      <c r="AY203" s="259" t="s">
        <v>123</v>
      </c>
    </row>
    <row r="204" s="2" customFormat="1" ht="21.75" customHeight="1">
      <c r="A204" s="38"/>
      <c r="B204" s="39"/>
      <c r="C204" s="204" t="s">
        <v>459</v>
      </c>
      <c r="D204" s="204" t="s">
        <v>126</v>
      </c>
      <c r="E204" s="205" t="s">
        <v>937</v>
      </c>
      <c r="F204" s="206" t="s">
        <v>938</v>
      </c>
      <c r="G204" s="207" t="s">
        <v>166</v>
      </c>
      <c r="H204" s="208">
        <v>10</v>
      </c>
      <c r="I204" s="209"/>
      <c r="J204" s="210">
        <f>ROUND(I204*H204,2)</f>
        <v>0</v>
      </c>
      <c r="K204" s="206" t="s">
        <v>19</v>
      </c>
      <c r="L204" s="44"/>
      <c r="M204" s="211" t="s">
        <v>19</v>
      </c>
      <c r="N204" s="212" t="s">
        <v>44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131</v>
      </c>
      <c r="AT204" s="215" t="s">
        <v>126</v>
      </c>
      <c r="AU204" s="215" t="s">
        <v>83</v>
      </c>
      <c r="AY204" s="17" t="s">
        <v>123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81</v>
      </c>
      <c r="BK204" s="216">
        <f>ROUND(I204*H204,2)</f>
        <v>0</v>
      </c>
      <c r="BL204" s="17" t="s">
        <v>131</v>
      </c>
      <c r="BM204" s="215" t="s">
        <v>939</v>
      </c>
    </row>
    <row r="205" s="2" customFormat="1">
      <c r="A205" s="38"/>
      <c r="B205" s="39"/>
      <c r="C205" s="40"/>
      <c r="D205" s="217" t="s">
        <v>133</v>
      </c>
      <c r="E205" s="40"/>
      <c r="F205" s="218" t="s">
        <v>938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133</v>
      </c>
      <c r="AU205" s="17" t="s">
        <v>83</v>
      </c>
    </row>
    <row r="206" s="2" customFormat="1" ht="16.5" customHeight="1">
      <c r="A206" s="38"/>
      <c r="B206" s="39"/>
      <c r="C206" s="235" t="s">
        <v>469</v>
      </c>
      <c r="D206" s="235" t="s">
        <v>166</v>
      </c>
      <c r="E206" s="236" t="s">
        <v>940</v>
      </c>
      <c r="F206" s="237" t="s">
        <v>941</v>
      </c>
      <c r="G206" s="238" t="s">
        <v>790</v>
      </c>
      <c r="H206" s="239">
        <v>20</v>
      </c>
      <c r="I206" s="240"/>
      <c r="J206" s="241">
        <f>ROUND(I206*H206,2)</f>
        <v>0</v>
      </c>
      <c r="K206" s="237" t="s">
        <v>19</v>
      </c>
      <c r="L206" s="242"/>
      <c r="M206" s="243" t="s">
        <v>19</v>
      </c>
      <c r="N206" s="244" t="s">
        <v>44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170</v>
      </c>
      <c r="AT206" s="215" t="s">
        <v>166</v>
      </c>
      <c r="AU206" s="215" t="s">
        <v>83</v>
      </c>
      <c r="AY206" s="17" t="s">
        <v>123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131</v>
      </c>
      <c r="BM206" s="215" t="s">
        <v>942</v>
      </c>
    </row>
    <row r="207" s="2" customFormat="1">
      <c r="A207" s="38"/>
      <c r="B207" s="39"/>
      <c r="C207" s="40"/>
      <c r="D207" s="217" t="s">
        <v>133</v>
      </c>
      <c r="E207" s="40"/>
      <c r="F207" s="218" t="s">
        <v>941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133</v>
      </c>
      <c r="AU207" s="17" t="s">
        <v>83</v>
      </c>
    </row>
    <row r="208" s="13" customFormat="1">
      <c r="A208" s="13"/>
      <c r="B208" s="224"/>
      <c r="C208" s="225"/>
      <c r="D208" s="217" t="s">
        <v>137</v>
      </c>
      <c r="E208" s="226" t="s">
        <v>19</v>
      </c>
      <c r="F208" s="227" t="s">
        <v>943</v>
      </c>
      <c r="G208" s="225"/>
      <c r="H208" s="228">
        <v>20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137</v>
      </c>
      <c r="AU208" s="234" t="s">
        <v>83</v>
      </c>
      <c r="AV208" s="13" t="s">
        <v>83</v>
      </c>
      <c r="AW208" s="13" t="s">
        <v>35</v>
      </c>
      <c r="AX208" s="13" t="s">
        <v>73</v>
      </c>
      <c r="AY208" s="234" t="s">
        <v>123</v>
      </c>
    </row>
    <row r="209" s="14" customFormat="1">
      <c r="A209" s="14"/>
      <c r="B209" s="249"/>
      <c r="C209" s="250"/>
      <c r="D209" s="217" t="s">
        <v>137</v>
      </c>
      <c r="E209" s="251" t="s">
        <v>19</v>
      </c>
      <c r="F209" s="252" t="s">
        <v>802</v>
      </c>
      <c r="G209" s="250"/>
      <c r="H209" s="253">
        <v>20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137</v>
      </c>
      <c r="AU209" s="259" t="s">
        <v>83</v>
      </c>
      <c r="AV209" s="14" t="s">
        <v>131</v>
      </c>
      <c r="AW209" s="14" t="s">
        <v>35</v>
      </c>
      <c r="AX209" s="14" t="s">
        <v>81</v>
      </c>
      <c r="AY209" s="259" t="s">
        <v>123</v>
      </c>
    </row>
    <row r="210" s="2" customFormat="1" ht="16.5" customHeight="1">
      <c r="A210" s="38"/>
      <c r="B210" s="39"/>
      <c r="C210" s="204" t="s">
        <v>463</v>
      </c>
      <c r="D210" s="204" t="s">
        <v>126</v>
      </c>
      <c r="E210" s="205" t="s">
        <v>944</v>
      </c>
      <c r="F210" s="206" t="s">
        <v>945</v>
      </c>
      <c r="G210" s="207" t="s">
        <v>166</v>
      </c>
      <c r="H210" s="208">
        <v>25</v>
      </c>
      <c r="I210" s="209"/>
      <c r="J210" s="210">
        <f>ROUND(I210*H210,2)</f>
        <v>0</v>
      </c>
      <c r="K210" s="206" t="s">
        <v>19</v>
      </c>
      <c r="L210" s="44"/>
      <c r="M210" s="211" t="s">
        <v>19</v>
      </c>
      <c r="N210" s="212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131</v>
      </c>
      <c r="AT210" s="215" t="s">
        <v>126</v>
      </c>
      <c r="AU210" s="215" t="s">
        <v>83</v>
      </c>
      <c r="AY210" s="17" t="s">
        <v>123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131</v>
      </c>
      <c r="BM210" s="215" t="s">
        <v>946</v>
      </c>
    </row>
    <row r="211" s="2" customFormat="1">
      <c r="A211" s="38"/>
      <c r="B211" s="39"/>
      <c r="C211" s="40"/>
      <c r="D211" s="217" t="s">
        <v>133</v>
      </c>
      <c r="E211" s="40"/>
      <c r="F211" s="218" t="s">
        <v>945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133</v>
      </c>
      <c r="AU211" s="17" t="s">
        <v>83</v>
      </c>
    </row>
    <row r="212" s="2" customFormat="1" ht="16.5" customHeight="1">
      <c r="A212" s="38"/>
      <c r="B212" s="39"/>
      <c r="C212" s="235" t="s">
        <v>270</v>
      </c>
      <c r="D212" s="235" t="s">
        <v>166</v>
      </c>
      <c r="E212" s="236" t="s">
        <v>947</v>
      </c>
      <c r="F212" s="237" t="s">
        <v>948</v>
      </c>
      <c r="G212" s="238" t="s">
        <v>790</v>
      </c>
      <c r="H212" s="239">
        <v>20.850000000000001</v>
      </c>
      <c r="I212" s="240"/>
      <c r="J212" s="241">
        <f>ROUND(I212*H212,2)</f>
        <v>0</v>
      </c>
      <c r="K212" s="237" t="s">
        <v>19</v>
      </c>
      <c r="L212" s="242"/>
      <c r="M212" s="243" t="s">
        <v>19</v>
      </c>
      <c r="N212" s="244" t="s">
        <v>44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170</v>
      </c>
      <c r="AT212" s="215" t="s">
        <v>166</v>
      </c>
      <c r="AU212" s="215" t="s">
        <v>83</v>
      </c>
      <c r="AY212" s="17" t="s">
        <v>123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131</v>
      </c>
      <c r="BM212" s="215" t="s">
        <v>949</v>
      </c>
    </row>
    <row r="213" s="2" customFormat="1">
      <c r="A213" s="38"/>
      <c r="B213" s="39"/>
      <c r="C213" s="40"/>
      <c r="D213" s="217" t="s">
        <v>133</v>
      </c>
      <c r="E213" s="40"/>
      <c r="F213" s="218" t="s">
        <v>948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133</v>
      </c>
      <c r="AU213" s="17" t="s">
        <v>83</v>
      </c>
    </row>
    <row r="214" s="13" customFormat="1">
      <c r="A214" s="13"/>
      <c r="B214" s="224"/>
      <c r="C214" s="225"/>
      <c r="D214" s="217" t="s">
        <v>137</v>
      </c>
      <c r="E214" s="226" t="s">
        <v>19</v>
      </c>
      <c r="F214" s="227" t="s">
        <v>950</v>
      </c>
      <c r="G214" s="225"/>
      <c r="H214" s="228">
        <v>20.850000000000001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137</v>
      </c>
      <c r="AU214" s="234" t="s">
        <v>83</v>
      </c>
      <c r="AV214" s="13" t="s">
        <v>83</v>
      </c>
      <c r="AW214" s="13" t="s">
        <v>35</v>
      </c>
      <c r="AX214" s="13" t="s">
        <v>73</v>
      </c>
      <c r="AY214" s="234" t="s">
        <v>123</v>
      </c>
    </row>
    <row r="215" s="14" customFormat="1">
      <c r="A215" s="14"/>
      <c r="B215" s="249"/>
      <c r="C215" s="250"/>
      <c r="D215" s="217" t="s">
        <v>137</v>
      </c>
      <c r="E215" s="251" t="s">
        <v>19</v>
      </c>
      <c r="F215" s="252" t="s">
        <v>802</v>
      </c>
      <c r="G215" s="250"/>
      <c r="H215" s="253">
        <v>20.850000000000001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137</v>
      </c>
      <c r="AU215" s="259" t="s">
        <v>83</v>
      </c>
      <c r="AV215" s="14" t="s">
        <v>131</v>
      </c>
      <c r="AW215" s="14" t="s">
        <v>35</v>
      </c>
      <c r="AX215" s="14" t="s">
        <v>81</v>
      </c>
      <c r="AY215" s="259" t="s">
        <v>123</v>
      </c>
    </row>
    <row r="216" s="2" customFormat="1" ht="21.75" customHeight="1">
      <c r="A216" s="38"/>
      <c r="B216" s="39"/>
      <c r="C216" s="204" t="s">
        <v>277</v>
      </c>
      <c r="D216" s="204" t="s">
        <v>126</v>
      </c>
      <c r="E216" s="205" t="s">
        <v>951</v>
      </c>
      <c r="F216" s="206" t="s">
        <v>952</v>
      </c>
      <c r="G216" s="207" t="s">
        <v>166</v>
      </c>
      <c r="H216" s="208">
        <v>65</v>
      </c>
      <c r="I216" s="209"/>
      <c r="J216" s="210">
        <f>ROUND(I216*H216,2)</f>
        <v>0</v>
      </c>
      <c r="K216" s="206" t="s">
        <v>19</v>
      </c>
      <c r="L216" s="44"/>
      <c r="M216" s="211" t="s">
        <v>19</v>
      </c>
      <c r="N216" s="212" t="s">
        <v>44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131</v>
      </c>
      <c r="AT216" s="215" t="s">
        <v>126</v>
      </c>
      <c r="AU216" s="215" t="s">
        <v>83</v>
      </c>
      <c r="AY216" s="17" t="s">
        <v>123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81</v>
      </c>
      <c r="BK216" s="216">
        <f>ROUND(I216*H216,2)</f>
        <v>0</v>
      </c>
      <c r="BL216" s="17" t="s">
        <v>131</v>
      </c>
      <c r="BM216" s="215" t="s">
        <v>953</v>
      </c>
    </row>
    <row r="217" s="2" customFormat="1">
      <c r="A217" s="38"/>
      <c r="B217" s="39"/>
      <c r="C217" s="40"/>
      <c r="D217" s="217" t="s">
        <v>133</v>
      </c>
      <c r="E217" s="40"/>
      <c r="F217" s="218" t="s">
        <v>952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133</v>
      </c>
      <c r="AU217" s="17" t="s">
        <v>83</v>
      </c>
    </row>
    <row r="218" s="2" customFormat="1" ht="21.75" customHeight="1">
      <c r="A218" s="38"/>
      <c r="B218" s="39"/>
      <c r="C218" s="235" t="s">
        <v>281</v>
      </c>
      <c r="D218" s="235" t="s">
        <v>166</v>
      </c>
      <c r="E218" s="236" t="s">
        <v>954</v>
      </c>
      <c r="F218" s="237" t="s">
        <v>955</v>
      </c>
      <c r="G218" s="238" t="s">
        <v>166</v>
      </c>
      <c r="H218" s="239">
        <v>65</v>
      </c>
      <c r="I218" s="240"/>
      <c r="J218" s="241">
        <f>ROUND(I218*H218,2)</f>
        <v>0</v>
      </c>
      <c r="K218" s="237" t="s">
        <v>19</v>
      </c>
      <c r="L218" s="242"/>
      <c r="M218" s="243" t="s">
        <v>19</v>
      </c>
      <c r="N218" s="244" t="s">
        <v>44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170</v>
      </c>
      <c r="AT218" s="215" t="s">
        <v>166</v>
      </c>
      <c r="AU218" s="215" t="s">
        <v>83</v>
      </c>
      <c r="AY218" s="17" t="s">
        <v>123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81</v>
      </c>
      <c r="BK218" s="216">
        <f>ROUND(I218*H218,2)</f>
        <v>0</v>
      </c>
      <c r="BL218" s="17" t="s">
        <v>131</v>
      </c>
      <c r="BM218" s="215" t="s">
        <v>956</v>
      </c>
    </row>
    <row r="219" s="2" customFormat="1">
      <c r="A219" s="38"/>
      <c r="B219" s="39"/>
      <c r="C219" s="40"/>
      <c r="D219" s="217" t="s">
        <v>133</v>
      </c>
      <c r="E219" s="40"/>
      <c r="F219" s="218" t="s">
        <v>955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133</v>
      </c>
      <c r="AU219" s="17" t="s">
        <v>83</v>
      </c>
    </row>
    <row r="220" s="2" customFormat="1" ht="16.5" customHeight="1">
      <c r="A220" s="38"/>
      <c r="B220" s="39"/>
      <c r="C220" s="204" t="s">
        <v>288</v>
      </c>
      <c r="D220" s="204" t="s">
        <v>126</v>
      </c>
      <c r="E220" s="205" t="s">
        <v>957</v>
      </c>
      <c r="F220" s="206" t="s">
        <v>958</v>
      </c>
      <c r="G220" s="207" t="s">
        <v>867</v>
      </c>
      <c r="H220" s="208">
        <v>43.049999999999997</v>
      </c>
      <c r="I220" s="209"/>
      <c r="J220" s="210">
        <f>ROUND(I220*H220,2)</f>
        <v>0</v>
      </c>
      <c r="K220" s="206" t="s">
        <v>19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131</v>
      </c>
      <c r="AT220" s="215" t="s">
        <v>126</v>
      </c>
      <c r="AU220" s="215" t="s">
        <v>83</v>
      </c>
      <c r="AY220" s="17" t="s">
        <v>123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131</v>
      </c>
      <c r="BM220" s="215" t="s">
        <v>959</v>
      </c>
    </row>
    <row r="221" s="2" customFormat="1">
      <c r="A221" s="38"/>
      <c r="B221" s="39"/>
      <c r="C221" s="40"/>
      <c r="D221" s="217" t="s">
        <v>133</v>
      </c>
      <c r="E221" s="40"/>
      <c r="F221" s="218" t="s">
        <v>958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133</v>
      </c>
      <c r="AU221" s="17" t="s">
        <v>83</v>
      </c>
    </row>
    <row r="222" s="2" customFormat="1">
      <c r="A222" s="38"/>
      <c r="B222" s="39"/>
      <c r="C222" s="40"/>
      <c r="D222" s="217" t="s">
        <v>820</v>
      </c>
      <c r="E222" s="40"/>
      <c r="F222" s="260" t="s">
        <v>960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820</v>
      </c>
      <c r="AU222" s="17" t="s">
        <v>83</v>
      </c>
    </row>
    <row r="223" s="2" customFormat="1" ht="16.5" customHeight="1">
      <c r="A223" s="38"/>
      <c r="B223" s="39"/>
      <c r="C223" s="204" t="s">
        <v>145</v>
      </c>
      <c r="D223" s="204" t="s">
        <v>126</v>
      </c>
      <c r="E223" s="205" t="s">
        <v>961</v>
      </c>
      <c r="F223" s="206" t="s">
        <v>962</v>
      </c>
      <c r="G223" s="207" t="s">
        <v>790</v>
      </c>
      <c r="H223" s="208">
        <v>10</v>
      </c>
      <c r="I223" s="209"/>
      <c r="J223" s="210">
        <f>ROUND(I223*H223,2)</f>
        <v>0</v>
      </c>
      <c r="K223" s="206" t="s">
        <v>19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131</v>
      </c>
      <c r="AT223" s="215" t="s">
        <v>126</v>
      </c>
      <c r="AU223" s="215" t="s">
        <v>83</v>
      </c>
      <c r="AY223" s="17" t="s">
        <v>123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131</v>
      </c>
      <c r="BM223" s="215" t="s">
        <v>963</v>
      </c>
    </row>
    <row r="224" s="2" customFormat="1">
      <c r="A224" s="38"/>
      <c r="B224" s="39"/>
      <c r="C224" s="40"/>
      <c r="D224" s="217" t="s">
        <v>133</v>
      </c>
      <c r="E224" s="40"/>
      <c r="F224" s="218" t="s">
        <v>962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133</v>
      </c>
      <c r="AU224" s="17" t="s">
        <v>83</v>
      </c>
    </row>
    <row r="225" s="2" customFormat="1" ht="16.5" customHeight="1">
      <c r="A225" s="38"/>
      <c r="B225" s="39"/>
      <c r="C225" s="235" t="s">
        <v>139</v>
      </c>
      <c r="D225" s="235" t="s">
        <v>166</v>
      </c>
      <c r="E225" s="236" t="s">
        <v>964</v>
      </c>
      <c r="F225" s="237" t="s">
        <v>965</v>
      </c>
      <c r="G225" s="238" t="s">
        <v>790</v>
      </c>
      <c r="H225" s="239">
        <v>20</v>
      </c>
      <c r="I225" s="240"/>
      <c r="J225" s="241">
        <f>ROUND(I225*H225,2)</f>
        <v>0</v>
      </c>
      <c r="K225" s="237" t="s">
        <v>19</v>
      </c>
      <c r="L225" s="242"/>
      <c r="M225" s="243" t="s">
        <v>19</v>
      </c>
      <c r="N225" s="244" t="s">
        <v>44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170</v>
      </c>
      <c r="AT225" s="215" t="s">
        <v>166</v>
      </c>
      <c r="AU225" s="215" t="s">
        <v>83</v>
      </c>
      <c r="AY225" s="17" t="s">
        <v>123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131</v>
      </c>
      <c r="BM225" s="215" t="s">
        <v>966</v>
      </c>
    </row>
    <row r="226" s="2" customFormat="1">
      <c r="A226" s="38"/>
      <c r="B226" s="39"/>
      <c r="C226" s="40"/>
      <c r="D226" s="217" t="s">
        <v>133</v>
      </c>
      <c r="E226" s="40"/>
      <c r="F226" s="218" t="s">
        <v>965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133</v>
      </c>
      <c r="AU226" s="17" t="s">
        <v>83</v>
      </c>
    </row>
    <row r="227" s="13" customFormat="1">
      <c r="A227" s="13"/>
      <c r="B227" s="224"/>
      <c r="C227" s="225"/>
      <c r="D227" s="217" t="s">
        <v>137</v>
      </c>
      <c r="E227" s="226" t="s">
        <v>19</v>
      </c>
      <c r="F227" s="227" t="s">
        <v>943</v>
      </c>
      <c r="G227" s="225"/>
      <c r="H227" s="228">
        <v>20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137</v>
      </c>
      <c r="AU227" s="234" t="s">
        <v>83</v>
      </c>
      <c r="AV227" s="13" t="s">
        <v>83</v>
      </c>
      <c r="AW227" s="13" t="s">
        <v>35</v>
      </c>
      <c r="AX227" s="13" t="s">
        <v>73</v>
      </c>
      <c r="AY227" s="234" t="s">
        <v>123</v>
      </c>
    </row>
    <row r="228" s="14" customFormat="1">
      <c r="A228" s="14"/>
      <c r="B228" s="249"/>
      <c r="C228" s="250"/>
      <c r="D228" s="217" t="s">
        <v>137</v>
      </c>
      <c r="E228" s="251" t="s">
        <v>19</v>
      </c>
      <c r="F228" s="252" t="s">
        <v>802</v>
      </c>
      <c r="G228" s="250"/>
      <c r="H228" s="253">
        <v>20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137</v>
      </c>
      <c r="AU228" s="259" t="s">
        <v>83</v>
      </c>
      <c r="AV228" s="14" t="s">
        <v>131</v>
      </c>
      <c r="AW228" s="14" t="s">
        <v>35</v>
      </c>
      <c r="AX228" s="14" t="s">
        <v>81</v>
      </c>
      <c r="AY228" s="259" t="s">
        <v>123</v>
      </c>
    </row>
    <row r="229" s="2" customFormat="1" ht="16.5" customHeight="1">
      <c r="A229" s="38"/>
      <c r="B229" s="39"/>
      <c r="C229" s="235" t="s">
        <v>152</v>
      </c>
      <c r="D229" s="235" t="s">
        <v>166</v>
      </c>
      <c r="E229" s="236" t="s">
        <v>967</v>
      </c>
      <c r="F229" s="237" t="s">
        <v>968</v>
      </c>
      <c r="G229" s="238" t="s">
        <v>790</v>
      </c>
      <c r="H229" s="239">
        <v>20</v>
      </c>
      <c r="I229" s="240"/>
      <c r="J229" s="241">
        <f>ROUND(I229*H229,2)</f>
        <v>0</v>
      </c>
      <c r="K229" s="237" t="s">
        <v>19</v>
      </c>
      <c r="L229" s="242"/>
      <c r="M229" s="243" t="s">
        <v>19</v>
      </c>
      <c r="N229" s="244" t="s">
        <v>44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170</v>
      </c>
      <c r="AT229" s="215" t="s">
        <v>166</v>
      </c>
      <c r="AU229" s="215" t="s">
        <v>83</v>
      </c>
      <c r="AY229" s="17" t="s">
        <v>123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131</v>
      </c>
      <c r="BM229" s="215" t="s">
        <v>969</v>
      </c>
    </row>
    <row r="230" s="2" customFormat="1">
      <c r="A230" s="38"/>
      <c r="B230" s="39"/>
      <c r="C230" s="40"/>
      <c r="D230" s="217" t="s">
        <v>133</v>
      </c>
      <c r="E230" s="40"/>
      <c r="F230" s="218" t="s">
        <v>968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83</v>
      </c>
    </row>
    <row r="231" s="13" customFormat="1">
      <c r="A231" s="13"/>
      <c r="B231" s="224"/>
      <c r="C231" s="225"/>
      <c r="D231" s="217" t="s">
        <v>137</v>
      </c>
      <c r="E231" s="226" t="s">
        <v>19</v>
      </c>
      <c r="F231" s="227" t="s">
        <v>943</v>
      </c>
      <c r="G231" s="225"/>
      <c r="H231" s="228">
        <v>20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137</v>
      </c>
      <c r="AU231" s="234" t="s">
        <v>83</v>
      </c>
      <c r="AV231" s="13" t="s">
        <v>83</v>
      </c>
      <c r="AW231" s="13" t="s">
        <v>35</v>
      </c>
      <c r="AX231" s="13" t="s">
        <v>73</v>
      </c>
      <c r="AY231" s="234" t="s">
        <v>123</v>
      </c>
    </row>
    <row r="232" s="14" customFormat="1">
      <c r="A232" s="14"/>
      <c r="B232" s="249"/>
      <c r="C232" s="250"/>
      <c r="D232" s="217" t="s">
        <v>137</v>
      </c>
      <c r="E232" s="251" t="s">
        <v>19</v>
      </c>
      <c r="F232" s="252" t="s">
        <v>802</v>
      </c>
      <c r="G232" s="250"/>
      <c r="H232" s="253">
        <v>20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137</v>
      </c>
      <c r="AU232" s="259" t="s">
        <v>83</v>
      </c>
      <c r="AV232" s="14" t="s">
        <v>131</v>
      </c>
      <c r="AW232" s="14" t="s">
        <v>35</v>
      </c>
      <c r="AX232" s="14" t="s">
        <v>81</v>
      </c>
      <c r="AY232" s="259" t="s">
        <v>123</v>
      </c>
    </row>
    <row r="233" s="2" customFormat="1" ht="16.5" customHeight="1">
      <c r="A233" s="38"/>
      <c r="B233" s="39"/>
      <c r="C233" s="204" t="s">
        <v>518</v>
      </c>
      <c r="D233" s="204" t="s">
        <v>126</v>
      </c>
      <c r="E233" s="205" t="s">
        <v>970</v>
      </c>
      <c r="F233" s="206" t="s">
        <v>971</v>
      </c>
      <c r="G233" s="207" t="s">
        <v>166</v>
      </c>
      <c r="H233" s="208">
        <v>100</v>
      </c>
      <c r="I233" s="209"/>
      <c r="J233" s="210">
        <f>ROUND(I233*H233,2)</f>
        <v>0</v>
      </c>
      <c r="K233" s="206" t="s">
        <v>19</v>
      </c>
      <c r="L233" s="44"/>
      <c r="M233" s="211" t="s">
        <v>19</v>
      </c>
      <c r="N233" s="212" t="s">
        <v>44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131</v>
      </c>
      <c r="AT233" s="215" t="s">
        <v>126</v>
      </c>
      <c r="AU233" s="215" t="s">
        <v>83</v>
      </c>
      <c r="AY233" s="17" t="s">
        <v>123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81</v>
      </c>
      <c r="BK233" s="216">
        <f>ROUND(I233*H233,2)</f>
        <v>0</v>
      </c>
      <c r="BL233" s="17" t="s">
        <v>131</v>
      </c>
      <c r="BM233" s="215" t="s">
        <v>972</v>
      </c>
    </row>
    <row r="234" s="2" customFormat="1">
      <c r="A234" s="38"/>
      <c r="B234" s="39"/>
      <c r="C234" s="40"/>
      <c r="D234" s="217" t="s">
        <v>133</v>
      </c>
      <c r="E234" s="40"/>
      <c r="F234" s="218" t="s">
        <v>971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83</v>
      </c>
    </row>
    <row r="235" s="2" customFormat="1" ht="16.5" customHeight="1">
      <c r="A235" s="38"/>
      <c r="B235" s="39"/>
      <c r="C235" s="235" t="s">
        <v>190</v>
      </c>
      <c r="D235" s="235" t="s">
        <v>166</v>
      </c>
      <c r="E235" s="236" t="s">
        <v>973</v>
      </c>
      <c r="F235" s="237" t="s">
        <v>974</v>
      </c>
      <c r="G235" s="238" t="s">
        <v>867</v>
      </c>
      <c r="H235" s="239">
        <v>0.59999999999999998</v>
      </c>
      <c r="I235" s="240"/>
      <c r="J235" s="241">
        <f>ROUND(I235*H235,2)</f>
        <v>0</v>
      </c>
      <c r="K235" s="237" t="s">
        <v>19</v>
      </c>
      <c r="L235" s="242"/>
      <c r="M235" s="243" t="s">
        <v>19</v>
      </c>
      <c r="N235" s="244" t="s">
        <v>44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170</v>
      </c>
      <c r="AT235" s="215" t="s">
        <v>166</v>
      </c>
      <c r="AU235" s="215" t="s">
        <v>83</v>
      </c>
      <c r="AY235" s="17" t="s">
        <v>123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81</v>
      </c>
      <c r="BK235" s="216">
        <f>ROUND(I235*H235,2)</f>
        <v>0</v>
      </c>
      <c r="BL235" s="17" t="s">
        <v>131</v>
      </c>
      <c r="BM235" s="215" t="s">
        <v>975</v>
      </c>
    </row>
    <row r="236" s="2" customFormat="1">
      <c r="A236" s="38"/>
      <c r="B236" s="39"/>
      <c r="C236" s="40"/>
      <c r="D236" s="217" t="s">
        <v>133</v>
      </c>
      <c r="E236" s="40"/>
      <c r="F236" s="218" t="s">
        <v>974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133</v>
      </c>
      <c r="AU236" s="17" t="s">
        <v>83</v>
      </c>
    </row>
    <row r="237" s="13" customFormat="1">
      <c r="A237" s="13"/>
      <c r="B237" s="224"/>
      <c r="C237" s="225"/>
      <c r="D237" s="217" t="s">
        <v>137</v>
      </c>
      <c r="E237" s="226" t="s">
        <v>19</v>
      </c>
      <c r="F237" s="227" t="s">
        <v>976</v>
      </c>
      <c r="G237" s="225"/>
      <c r="H237" s="228">
        <v>0.59999999999999998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137</v>
      </c>
      <c r="AU237" s="234" t="s">
        <v>83</v>
      </c>
      <c r="AV237" s="13" t="s">
        <v>83</v>
      </c>
      <c r="AW237" s="13" t="s">
        <v>35</v>
      </c>
      <c r="AX237" s="13" t="s">
        <v>73</v>
      </c>
      <c r="AY237" s="234" t="s">
        <v>123</v>
      </c>
    </row>
    <row r="238" s="14" customFormat="1">
      <c r="A238" s="14"/>
      <c r="B238" s="249"/>
      <c r="C238" s="250"/>
      <c r="D238" s="217" t="s">
        <v>137</v>
      </c>
      <c r="E238" s="251" t="s">
        <v>19</v>
      </c>
      <c r="F238" s="252" t="s">
        <v>802</v>
      </c>
      <c r="G238" s="250"/>
      <c r="H238" s="253">
        <v>0.59999999999999998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137</v>
      </c>
      <c r="AU238" s="259" t="s">
        <v>83</v>
      </c>
      <c r="AV238" s="14" t="s">
        <v>131</v>
      </c>
      <c r="AW238" s="14" t="s">
        <v>35</v>
      </c>
      <c r="AX238" s="14" t="s">
        <v>81</v>
      </c>
      <c r="AY238" s="259" t="s">
        <v>123</v>
      </c>
    </row>
    <row r="239" s="2" customFormat="1" ht="16.5" customHeight="1">
      <c r="A239" s="38"/>
      <c r="B239" s="39"/>
      <c r="C239" s="235" t="s">
        <v>184</v>
      </c>
      <c r="D239" s="235" t="s">
        <v>166</v>
      </c>
      <c r="E239" s="236" t="s">
        <v>977</v>
      </c>
      <c r="F239" s="237" t="s">
        <v>978</v>
      </c>
      <c r="G239" s="238" t="s">
        <v>867</v>
      </c>
      <c r="H239" s="239">
        <v>0.10000000000000001</v>
      </c>
      <c r="I239" s="240"/>
      <c r="J239" s="241">
        <f>ROUND(I239*H239,2)</f>
        <v>0</v>
      </c>
      <c r="K239" s="237" t="s">
        <v>19</v>
      </c>
      <c r="L239" s="242"/>
      <c r="M239" s="243" t="s">
        <v>19</v>
      </c>
      <c r="N239" s="244" t="s">
        <v>44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170</v>
      </c>
      <c r="AT239" s="215" t="s">
        <v>166</v>
      </c>
      <c r="AU239" s="215" t="s">
        <v>83</v>
      </c>
      <c r="AY239" s="17" t="s">
        <v>123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81</v>
      </c>
      <c r="BK239" s="216">
        <f>ROUND(I239*H239,2)</f>
        <v>0</v>
      </c>
      <c r="BL239" s="17" t="s">
        <v>131</v>
      </c>
      <c r="BM239" s="215" t="s">
        <v>979</v>
      </c>
    </row>
    <row r="240" s="2" customFormat="1">
      <c r="A240" s="38"/>
      <c r="B240" s="39"/>
      <c r="C240" s="40"/>
      <c r="D240" s="217" t="s">
        <v>133</v>
      </c>
      <c r="E240" s="40"/>
      <c r="F240" s="218" t="s">
        <v>978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133</v>
      </c>
      <c r="AU240" s="17" t="s">
        <v>83</v>
      </c>
    </row>
    <row r="241" s="13" customFormat="1">
      <c r="A241" s="13"/>
      <c r="B241" s="224"/>
      <c r="C241" s="225"/>
      <c r="D241" s="217" t="s">
        <v>137</v>
      </c>
      <c r="E241" s="226" t="s">
        <v>19</v>
      </c>
      <c r="F241" s="227" t="s">
        <v>980</v>
      </c>
      <c r="G241" s="225"/>
      <c r="H241" s="228">
        <v>0.10000000000000001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137</v>
      </c>
      <c r="AU241" s="234" t="s">
        <v>83</v>
      </c>
      <c r="AV241" s="13" t="s">
        <v>83</v>
      </c>
      <c r="AW241" s="13" t="s">
        <v>35</v>
      </c>
      <c r="AX241" s="13" t="s">
        <v>73</v>
      </c>
      <c r="AY241" s="234" t="s">
        <v>123</v>
      </c>
    </row>
    <row r="242" s="14" customFormat="1">
      <c r="A242" s="14"/>
      <c r="B242" s="249"/>
      <c r="C242" s="250"/>
      <c r="D242" s="217" t="s">
        <v>137</v>
      </c>
      <c r="E242" s="251" t="s">
        <v>19</v>
      </c>
      <c r="F242" s="252" t="s">
        <v>802</v>
      </c>
      <c r="G242" s="250"/>
      <c r="H242" s="253">
        <v>0.10000000000000001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137</v>
      </c>
      <c r="AU242" s="259" t="s">
        <v>83</v>
      </c>
      <c r="AV242" s="14" t="s">
        <v>131</v>
      </c>
      <c r="AW242" s="14" t="s">
        <v>35</v>
      </c>
      <c r="AX242" s="14" t="s">
        <v>81</v>
      </c>
      <c r="AY242" s="259" t="s">
        <v>123</v>
      </c>
    </row>
    <row r="243" s="2" customFormat="1" ht="16.5" customHeight="1">
      <c r="A243" s="38"/>
      <c r="B243" s="39"/>
      <c r="C243" s="235" t="s">
        <v>158</v>
      </c>
      <c r="D243" s="235" t="s">
        <v>166</v>
      </c>
      <c r="E243" s="236" t="s">
        <v>981</v>
      </c>
      <c r="F243" s="237" t="s">
        <v>982</v>
      </c>
      <c r="G243" s="238" t="s">
        <v>827</v>
      </c>
      <c r="H243" s="239">
        <v>14.4</v>
      </c>
      <c r="I243" s="240"/>
      <c r="J243" s="241">
        <f>ROUND(I243*H243,2)</f>
        <v>0</v>
      </c>
      <c r="K243" s="237" t="s">
        <v>19</v>
      </c>
      <c r="L243" s="242"/>
      <c r="M243" s="243" t="s">
        <v>19</v>
      </c>
      <c r="N243" s="244" t="s">
        <v>44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170</v>
      </c>
      <c r="AT243" s="215" t="s">
        <v>166</v>
      </c>
      <c r="AU243" s="215" t="s">
        <v>83</v>
      </c>
      <c r="AY243" s="17" t="s">
        <v>123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81</v>
      </c>
      <c r="BK243" s="216">
        <f>ROUND(I243*H243,2)</f>
        <v>0</v>
      </c>
      <c r="BL243" s="17" t="s">
        <v>131</v>
      </c>
      <c r="BM243" s="215" t="s">
        <v>983</v>
      </c>
    </row>
    <row r="244" s="2" customFormat="1">
      <c r="A244" s="38"/>
      <c r="B244" s="39"/>
      <c r="C244" s="40"/>
      <c r="D244" s="217" t="s">
        <v>133</v>
      </c>
      <c r="E244" s="40"/>
      <c r="F244" s="218" t="s">
        <v>982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133</v>
      </c>
      <c r="AU244" s="17" t="s">
        <v>83</v>
      </c>
    </row>
    <row r="245" s="13" customFormat="1">
      <c r="A245" s="13"/>
      <c r="B245" s="224"/>
      <c r="C245" s="225"/>
      <c r="D245" s="217" t="s">
        <v>137</v>
      </c>
      <c r="E245" s="226" t="s">
        <v>19</v>
      </c>
      <c r="F245" s="227" t="s">
        <v>984</v>
      </c>
      <c r="G245" s="225"/>
      <c r="H245" s="228">
        <v>14.4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137</v>
      </c>
      <c r="AU245" s="234" t="s">
        <v>83</v>
      </c>
      <c r="AV245" s="13" t="s">
        <v>83</v>
      </c>
      <c r="AW245" s="13" t="s">
        <v>35</v>
      </c>
      <c r="AX245" s="13" t="s">
        <v>73</v>
      </c>
      <c r="AY245" s="234" t="s">
        <v>123</v>
      </c>
    </row>
    <row r="246" s="14" customFormat="1">
      <c r="A246" s="14"/>
      <c r="B246" s="249"/>
      <c r="C246" s="250"/>
      <c r="D246" s="217" t="s">
        <v>137</v>
      </c>
      <c r="E246" s="251" t="s">
        <v>19</v>
      </c>
      <c r="F246" s="252" t="s">
        <v>802</v>
      </c>
      <c r="G246" s="250"/>
      <c r="H246" s="253">
        <v>14.4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137</v>
      </c>
      <c r="AU246" s="259" t="s">
        <v>83</v>
      </c>
      <c r="AV246" s="14" t="s">
        <v>131</v>
      </c>
      <c r="AW246" s="14" t="s">
        <v>35</v>
      </c>
      <c r="AX246" s="14" t="s">
        <v>81</v>
      </c>
      <c r="AY246" s="259" t="s">
        <v>123</v>
      </c>
    </row>
    <row r="247" s="2" customFormat="1" ht="16.5" customHeight="1">
      <c r="A247" s="38"/>
      <c r="B247" s="39"/>
      <c r="C247" s="204" t="s">
        <v>165</v>
      </c>
      <c r="D247" s="204" t="s">
        <v>126</v>
      </c>
      <c r="E247" s="205" t="s">
        <v>985</v>
      </c>
      <c r="F247" s="206" t="s">
        <v>986</v>
      </c>
      <c r="G247" s="207" t="s">
        <v>790</v>
      </c>
      <c r="H247" s="208">
        <v>10</v>
      </c>
      <c r="I247" s="209"/>
      <c r="J247" s="210">
        <f>ROUND(I247*H247,2)</f>
        <v>0</v>
      </c>
      <c r="K247" s="206" t="s">
        <v>19</v>
      </c>
      <c r="L247" s="44"/>
      <c r="M247" s="211" t="s">
        <v>19</v>
      </c>
      <c r="N247" s="212" t="s">
        <v>44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131</v>
      </c>
      <c r="AT247" s="215" t="s">
        <v>126</v>
      </c>
      <c r="AU247" s="215" t="s">
        <v>83</v>
      </c>
      <c r="AY247" s="17" t="s">
        <v>123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81</v>
      </c>
      <c r="BK247" s="216">
        <f>ROUND(I247*H247,2)</f>
        <v>0</v>
      </c>
      <c r="BL247" s="17" t="s">
        <v>131</v>
      </c>
      <c r="BM247" s="215" t="s">
        <v>987</v>
      </c>
    </row>
    <row r="248" s="2" customFormat="1">
      <c r="A248" s="38"/>
      <c r="B248" s="39"/>
      <c r="C248" s="40"/>
      <c r="D248" s="217" t="s">
        <v>133</v>
      </c>
      <c r="E248" s="40"/>
      <c r="F248" s="218" t="s">
        <v>986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133</v>
      </c>
      <c r="AU248" s="17" t="s">
        <v>83</v>
      </c>
    </row>
    <row r="249" s="2" customFormat="1" ht="16.5" customHeight="1">
      <c r="A249" s="38"/>
      <c r="B249" s="39"/>
      <c r="C249" s="235" t="s">
        <v>173</v>
      </c>
      <c r="D249" s="235" t="s">
        <v>166</v>
      </c>
      <c r="E249" s="236" t="s">
        <v>973</v>
      </c>
      <c r="F249" s="237" t="s">
        <v>974</v>
      </c>
      <c r="G249" s="238" t="s">
        <v>867</v>
      </c>
      <c r="H249" s="239">
        <v>0.14999999999999999</v>
      </c>
      <c r="I249" s="240"/>
      <c r="J249" s="241">
        <f>ROUND(I249*H249,2)</f>
        <v>0</v>
      </c>
      <c r="K249" s="237" t="s">
        <v>19</v>
      </c>
      <c r="L249" s="242"/>
      <c r="M249" s="243" t="s">
        <v>19</v>
      </c>
      <c r="N249" s="244" t="s">
        <v>44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170</v>
      </c>
      <c r="AT249" s="215" t="s">
        <v>166</v>
      </c>
      <c r="AU249" s="215" t="s">
        <v>83</v>
      </c>
      <c r="AY249" s="17" t="s">
        <v>123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81</v>
      </c>
      <c r="BK249" s="216">
        <f>ROUND(I249*H249,2)</f>
        <v>0</v>
      </c>
      <c r="BL249" s="17" t="s">
        <v>131</v>
      </c>
      <c r="BM249" s="215" t="s">
        <v>988</v>
      </c>
    </row>
    <row r="250" s="2" customFormat="1">
      <c r="A250" s="38"/>
      <c r="B250" s="39"/>
      <c r="C250" s="40"/>
      <c r="D250" s="217" t="s">
        <v>133</v>
      </c>
      <c r="E250" s="40"/>
      <c r="F250" s="218" t="s">
        <v>974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133</v>
      </c>
      <c r="AU250" s="17" t="s">
        <v>83</v>
      </c>
    </row>
    <row r="251" s="13" customFormat="1">
      <c r="A251" s="13"/>
      <c r="B251" s="224"/>
      <c r="C251" s="225"/>
      <c r="D251" s="217" t="s">
        <v>137</v>
      </c>
      <c r="E251" s="226" t="s">
        <v>19</v>
      </c>
      <c r="F251" s="227" t="s">
        <v>989</v>
      </c>
      <c r="G251" s="225"/>
      <c r="H251" s="228">
        <v>0.14999999999999999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137</v>
      </c>
      <c r="AU251" s="234" t="s">
        <v>83</v>
      </c>
      <c r="AV251" s="13" t="s">
        <v>83</v>
      </c>
      <c r="AW251" s="13" t="s">
        <v>35</v>
      </c>
      <c r="AX251" s="13" t="s">
        <v>73</v>
      </c>
      <c r="AY251" s="234" t="s">
        <v>123</v>
      </c>
    </row>
    <row r="252" s="14" customFormat="1">
      <c r="A252" s="14"/>
      <c r="B252" s="249"/>
      <c r="C252" s="250"/>
      <c r="D252" s="217" t="s">
        <v>137</v>
      </c>
      <c r="E252" s="251" t="s">
        <v>19</v>
      </c>
      <c r="F252" s="252" t="s">
        <v>802</v>
      </c>
      <c r="G252" s="250"/>
      <c r="H252" s="253">
        <v>0.14999999999999999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137</v>
      </c>
      <c r="AU252" s="259" t="s">
        <v>83</v>
      </c>
      <c r="AV252" s="14" t="s">
        <v>131</v>
      </c>
      <c r="AW252" s="14" t="s">
        <v>35</v>
      </c>
      <c r="AX252" s="14" t="s">
        <v>81</v>
      </c>
      <c r="AY252" s="259" t="s">
        <v>123</v>
      </c>
    </row>
    <row r="253" s="2" customFormat="1" ht="16.5" customHeight="1">
      <c r="A253" s="38"/>
      <c r="B253" s="39"/>
      <c r="C253" s="235" t="s">
        <v>179</v>
      </c>
      <c r="D253" s="235" t="s">
        <v>166</v>
      </c>
      <c r="E253" s="236" t="s">
        <v>977</v>
      </c>
      <c r="F253" s="237" t="s">
        <v>978</v>
      </c>
      <c r="G253" s="238" t="s">
        <v>867</v>
      </c>
      <c r="H253" s="239">
        <v>0.14999999999999999</v>
      </c>
      <c r="I253" s="240"/>
      <c r="J253" s="241">
        <f>ROUND(I253*H253,2)</f>
        <v>0</v>
      </c>
      <c r="K253" s="237" t="s">
        <v>19</v>
      </c>
      <c r="L253" s="242"/>
      <c r="M253" s="243" t="s">
        <v>19</v>
      </c>
      <c r="N253" s="244" t="s">
        <v>44</v>
      </c>
      <c r="O253" s="84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170</v>
      </c>
      <c r="AT253" s="215" t="s">
        <v>166</v>
      </c>
      <c r="AU253" s="215" t="s">
        <v>83</v>
      </c>
      <c r="AY253" s="17" t="s">
        <v>123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81</v>
      </c>
      <c r="BK253" s="216">
        <f>ROUND(I253*H253,2)</f>
        <v>0</v>
      </c>
      <c r="BL253" s="17" t="s">
        <v>131</v>
      </c>
      <c r="BM253" s="215" t="s">
        <v>990</v>
      </c>
    </row>
    <row r="254" s="2" customFormat="1">
      <c r="A254" s="38"/>
      <c r="B254" s="39"/>
      <c r="C254" s="40"/>
      <c r="D254" s="217" t="s">
        <v>133</v>
      </c>
      <c r="E254" s="40"/>
      <c r="F254" s="218" t="s">
        <v>978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133</v>
      </c>
      <c r="AU254" s="17" t="s">
        <v>83</v>
      </c>
    </row>
    <row r="255" s="13" customFormat="1">
      <c r="A255" s="13"/>
      <c r="B255" s="224"/>
      <c r="C255" s="225"/>
      <c r="D255" s="217" t="s">
        <v>137</v>
      </c>
      <c r="E255" s="226" t="s">
        <v>19</v>
      </c>
      <c r="F255" s="227" t="s">
        <v>989</v>
      </c>
      <c r="G255" s="225"/>
      <c r="H255" s="228">
        <v>0.14999999999999999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137</v>
      </c>
      <c r="AU255" s="234" t="s">
        <v>83</v>
      </c>
      <c r="AV255" s="13" t="s">
        <v>83</v>
      </c>
      <c r="AW255" s="13" t="s">
        <v>35</v>
      </c>
      <c r="AX255" s="13" t="s">
        <v>73</v>
      </c>
      <c r="AY255" s="234" t="s">
        <v>123</v>
      </c>
    </row>
    <row r="256" s="14" customFormat="1">
      <c r="A256" s="14"/>
      <c r="B256" s="249"/>
      <c r="C256" s="250"/>
      <c r="D256" s="217" t="s">
        <v>137</v>
      </c>
      <c r="E256" s="251" t="s">
        <v>19</v>
      </c>
      <c r="F256" s="252" t="s">
        <v>802</v>
      </c>
      <c r="G256" s="250"/>
      <c r="H256" s="253">
        <v>0.14999999999999999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137</v>
      </c>
      <c r="AU256" s="259" t="s">
        <v>83</v>
      </c>
      <c r="AV256" s="14" t="s">
        <v>131</v>
      </c>
      <c r="AW256" s="14" t="s">
        <v>35</v>
      </c>
      <c r="AX256" s="14" t="s">
        <v>81</v>
      </c>
      <c r="AY256" s="259" t="s">
        <v>123</v>
      </c>
    </row>
    <row r="257" s="2" customFormat="1" ht="16.5" customHeight="1">
      <c r="A257" s="38"/>
      <c r="B257" s="39"/>
      <c r="C257" s="235" t="s">
        <v>332</v>
      </c>
      <c r="D257" s="235" t="s">
        <v>166</v>
      </c>
      <c r="E257" s="236" t="s">
        <v>981</v>
      </c>
      <c r="F257" s="237" t="s">
        <v>982</v>
      </c>
      <c r="G257" s="238" t="s">
        <v>827</v>
      </c>
      <c r="H257" s="239">
        <v>1.44</v>
      </c>
      <c r="I257" s="240"/>
      <c r="J257" s="241">
        <f>ROUND(I257*H257,2)</f>
        <v>0</v>
      </c>
      <c r="K257" s="237" t="s">
        <v>19</v>
      </c>
      <c r="L257" s="242"/>
      <c r="M257" s="243" t="s">
        <v>19</v>
      </c>
      <c r="N257" s="244" t="s">
        <v>44</v>
      </c>
      <c r="O257" s="84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170</v>
      </c>
      <c r="AT257" s="215" t="s">
        <v>166</v>
      </c>
      <c r="AU257" s="215" t="s">
        <v>83</v>
      </c>
      <c r="AY257" s="17" t="s">
        <v>123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81</v>
      </c>
      <c r="BK257" s="216">
        <f>ROUND(I257*H257,2)</f>
        <v>0</v>
      </c>
      <c r="BL257" s="17" t="s">
        <v>131</v>
      </c>
      <c r="BM257" s="215" t="s">
        <v>991</v>
      </c>
    </row>
    <row r="258" s="2" customFormat="1">
      <c r="A258" s="38"/>
      <c r="B258" s="39"/>
      <c r="C258" s="40"/>
      <c r="D258" s="217" t="s">
        <v>133</v>
      </c>
      <c r="E258" s="40"/>
      <c r="F258" s="218" t="s">
        <v>982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133</v>
      </c>
      <c r="AU258" s="17" t="s">
        <v>83</v>
      </c>
    </row>
    <row r="259" s="13" customFormat="1">
      <c r="A259" s="13"/>
      <c r="B259" s="224"/>
      <c r="C259" s="225"/>
      <c r="D259" s="217" t="s">
        <v>137</v>
      </c>
      <c r="E259" s="226" t="s">
        <v>19</v>
      </c>
      <c r="F259" s="227" t="s">
        <v>992</v>
      </c>
      <c r="G259" s="225"/>
      <c r="H259" s="228">
        <v>1.44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137</v>
      </c>
      <c r="AU259" s="234" t="s">
        <v>83</v>
      </c>
      <c r="AV259" s="13" t="s">
        <v>83</v>
      </c>
      <c r="AW259" s="13" t="s">
        <v>35</v>
      </c>
      <c r="AX259" s="13" t="s">
        <v>73</v>
      </c>
      <c r="AY259" s="234" t="s">
        <v>123</v>
      </c>
    </row>
    <row r="260" s="14" customFormat="1">
      <c r="A260" s="14"/>
      <c r="B260" s="249"/>
      <c r="C260" s="250"/>
      <c r="D260" s="217" t="s">
        <v>137</v>
      </c>
      <c r="E260" s="251" t="s">
        <v>19</v>
      </c>
      <c r="F260" s="252" t="s">
        <v>802</v>
      </c>
      <c r="G260" s="250"/>
      <c r="H260" s="253">
        <v>1.44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137</v>
      </c>
      <c r="AU260" s="259" t="s">
        <v>83</v>
      </c>
      <c r="AV260" s="14" t="s">
        <v>131</v>
      </c>
      <c r="AW260" s="14" t="s">
        <v>35</v>
      </c>
      <c r="AX260" s="14" t="s">
        <v>81</v>
      </c>
      <c r="AY260" s="259" t="s">
        <v>123</v>
      </c>
    </row>
    <row r="261" s="2" customFormat="1" ht="16.5" customHeight="1">
      <c r="A261" s="38"/>
      <c r="B261" s="39"/>
      <c r="C261" s="204" t="s">
        <v>338</v>
      </c>
      <c r="D261" s="204" t="s">
        <v>126</v>
      </c>
      <c r="E261" s="205" t="s">
        <v>993</v>
      </c>
      <c r="F261" s="206" t="s">
        <v>994</v>
      </c>
      <c r="G261" s="207" t="s">
        <v>790</v>
      </c>
      <c r="H261" s="208">
        <v>10</v>
      </c>
      <c r="I261" s="209"/>
      <c r="J261" s="210">
        <f>ROUND(I261*H261,2)</f>
        <v>0</v>
      </c>
      <c r="K261" s="206" t="s">
        <v>19</v>
      </c>
      <c r="L261" s="44"/>
      <c r="M261" s="211" t="s">
        <v>19</v>
      </c>
      <c r="N261" s="212" t="s">
        <v>44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131</v>
      </c>
      <c r="AT261" s="215" t="s">
        <v>126</v>
      </c>
      <c r="AU261" s="215" t="s">
        <v>83</v>
      </c>
      <c r="AY261" s="17" t="s">
        <v>123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81</v>
      </c>
      <c r="BK261" s="216">
        <f>ROUND(I261*H261,2)</f>
        <v>0</v>
      </c>
      <c r="BL261" s="17" t="s">
        <v>131</v>
      </c>
      <c r="BM261" s="215" t="s">
        <v>995</v>
      </c>
    </row>
    <row r="262" s="2" customFormat="1">
      <c r="A262" s="38"/>
      <c r="B262" s="39"/>
      <c r="C262" s="40"/>
      <c r="D262" s="217" t="s">
        <v>133</v>
      </c>
      <c r="E262" s="40"/>
      <c r="F262" s="218" t="s">
        <v>994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133</v>
      </c>
      <c r="AU262" s="17" t="s">
        <v>83</v>
      </c>
    </row>
    <row r="263" s="2" customFormat="1" ht="16.5" customHeight="1">
      <c r="A263" s="38"/>
      <c r="B263" s="39"/>
      <c r="C263" s="235" t="s">
        <v>205</v>
      </c>
      <c r="D263" s="235" t="s">
        <v>166</v>
      </c>
      <c r="E263" s="236" t="s">
        <v>973</v>
      </c>
      <c r="F263" s="237" t="s">
        <v>974</v>
      </c>
      <c r="G263" s="238" t="s">
        <v>867</v>
      </c>
      <c r="H263" s="239">
        <v>0.10000000000000001</v>
      </c>
      <c r="I263" s="240"/>
      <c r="J263" s="241">
        <f>ROUND(I263*H263,2)</f>
        <v>0</v>
      </c>
      <c r="K263" s="237" t="s">
        <v>19</v>
      </c>
      <c r="L263" s="242"/>
      <c r="M263" s="243" t="s">
        <v>19</v>
      </c>
      <c r="N263" s="244" t="s">
        <v>44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170</v>
      </c>
      <c r="AT263" s="215" t="s">
        <v>166</v>
      </c>
      <c r="AU263" s="215" t="s">
        <v>83</v>
      </c>
      <c r="AY263" s="17" t="s">
        <v>123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131</v>
      </c>
      <c r="BM263" s="215" t="s">
        <v>996</v>
      </c>
    </row>
    <row r="264" s="2" customFormat="1">
      <c r="A264" s="38"/>
      <c r="B264" s="39"/>
      <c r="C264" s="40"/>
      <c r="D264" s="217" t="s">
        <v>133</v>
      </c>
      <c r="E264" s="40"/>
      <c r="F264" s="218" t="s">
        <v>974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133</v>
      </c>
      <c r="AU264" s="17" t="s">
        <v>83</v>
      </c>
    </row>
    <row r="265" s="13" customFormat="1">
      <c r="A265" s="13"/>
      <c r="B265" s="224"/>
      <c r="C265" s="225"/>
      <c r="D265" s="217" t="s">
        <v>137</v>
      </c>
      <c r="E265" s="226" t="s">
        <v>19</v>
      </c>
      <c r="F265" s="227" t="s">
        <v>997</v>
      </c>
      <c r="G265" s="225"/>
      <c r="H265" s="228">
        <v>0.10000000000000001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137</v>
      </c>
      <c r="AU265" s="234" t="s">
        <v>83</v>
      </c>
      <c r="AV265" s="13" t="s">
        <v>83</v>
      </c>
      <c r="AW265" s="13" t="s">
        <v>35</v>
      </c>
      <c r="AX265" s="13" t="s">
        <v>73</v>
      </c>
      <c r="AY265" s="234" t="s">
        <v>123</v>
      </c>
    </row>
    <row r="266" s="14" customFormat="1">
      <c r="A266" s="14"/>
      <c r="B266" s="249"/>
      <c r="C266" s="250"/>
      <c r="D266" s="217" t="s">
        <v>137</v>
      </c>
      <c r="E266" s="251" t="s">
        <v>19</v>
      </c>
      <c r="F266" s="252" t="s">
        <v>802</v>
      </c>
      <c r="G266" s="250"/>
      <c r="H266" s="253">
        <v>0.10000000000000001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137</v>
      </c>
      <c r="AU266" s="259" t="s">
        <v>83</v>
      </c>
      <c r="AV266" s="14" t="s">
        <v>131</v>
      </c>
      <c r="AW266" s="14" t="s">
        <v>35</v>
      </c>
      <c r="AX266" s="14" t="s">
        <v>81</v>
      </c>
      <c r="AY266" s="259" t="s">
        <v>123</v>
      </c>
    </row>
    <row r="267" s="2" customFormat="1" ht="16.5" customHeight="1">
      <c r="A267" s="38"/>
      <c r="B267" s="39"/>
      <c r="C267" s="235" t="s">
        <v>355</v>
      </c>
      <c r="D267" s="235" t="s">
        <v>166</v>
      </c>
      <c r="E267" s="236" t="s">
        <v>977</v>
      </c>
      <c r="F267" s="237" t="s">
        <v>978</v>
      </c>
      <c r="G267" s="238" t="s">
        <v>867</v>
      </c>
      <c r="H267" s="239">
        <v>0.029999999999999999</v>
      </c>
      <c r="I267" s="240"/>
      <c r="J267" s="241">
        <f>ROUND(I267*H267,2)</f>
        <v>0</v>
      </c>
      <c r="K267" s="237" t="s">
        <v>19</v>
      </c>
      <c r="L267" s="242"/>
      <c r="M267" s="243" t="s">
        <v>19</v>
      </c>
      <c r="N267" s="244" t="s">
        <v>44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170</v>
      </c>
      <c r="AT267" s="215" t="s">
        <v>166</v>
      </c>
      <c r="AU267" s="215" t="s">
        <v>83</v>
      </c>
      <c r="AY267" s="17" t="s">
        <v>123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81</v>
      </c>
      <c r="BK267" s="216">
        <f>ROUND(I267*H267,2)</f>
        <v>0</v>
      </c>
      <c r="BL267" s="17" t="s">
        <v>131</v>
      </c>
      <c r="BM267" s="215" t="s">
        <v>998</v>
      </c>
    </row>
    <row r="268" s="2" customFormat="1">
      <c r="A268" s="38"/>
      <c r="B268" s="39"/>
      <c r="C268" s="40"/>
      <c r="D268" s="217" t="s">
        <v>133</v>
      </c>
      <c r="E268" s="40"/>
      <c r="F268" s="218" t="s">
        <v>978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133</v>
      </c>
      <c r="AU268" s="17" t="s">
        <v>83</v>
      </c>
    </row>
    <row r="269" s="13" customFormat="1">
      <c r="A269" s="13"/>
      <c r="B269" s="224"/>
      <c r="C269" s="225"/>
      <c r="D269" s="217" t="s">
        <v>137</v>
      </c>
      <c r="E269" s="226" t="s">
        <v>19</v>
      </c>
      <c r="F269" s="227" t="s">
        <v>999</v>
      </c>
      <c r="G269" s="225"/>
      <c r="H269" s="228">
        <v>0.029999999999999999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137</v>
      </c>
      <c r="AU269" s="234" t="s">
        <v>83</v>
      </c>
      <c r="AV269" s="13" t="s">
        <v>83</v>
      </c>
      <c r="AW269" s="13" t="s">
        <v>35</v>
      </c>
      <c r="AX269" s="13" t="s">
        <v>73</v>
      </c>
      <c r="AY269" s="234" t="s">
        <v>123</v>
      </c>
    </row>
    <row r="270" s="14" customFormat="1">
      <c r="A270" s="14"/>
      <c r="B270" s="249"/>
      <c r="C270" s="250"/>
      <c r="D270" s="217" t="s">
        <v>137</v>
      </c>
      <c r="E270" s="251" t="s">
        <v>19</v>
      </c>
      <c r="F270" s="252" t="s">
        <v>802</v>
      </c>
      <c r="G270" s="250"/>
      <c r="H270" s="253">
        <v>0.029999999999999999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137</v>
      </c>
      <c r="AU270" s="259" t="s">
        <v>83</v>
      </c>
      <c r="AV270" s="14" t="s">
        <v>131</v>
      </c>
      <c r="AW270" s="14" t="s">
        <v>35</v>
      </c>
      <c r="AX270" s="14" t="s">
        <v>81</v>
      </c>
      <c r="AY270" s="259" t="s">
        <v>123</v>
      </c>
    </row>
    <row r="271" s="2" customFormat="1" ht="16.5" customHeight="1">
      <c r="A271" s="38"/>
      <c r="B271" s="39"/>
      <c r="C271" s="235" t="s">
        <v>361</v>
      </c>
      <c r="D271" s="235" t="s">
        <v>166</v>
      </c>
      <c r="E271" s="236" t="s">
        <v>981</v>
      </c>
      <c r="F271" s="237" t="s">
        <v>982</v>
      </c>
      <c r="G271" s="238" t="s">
        <v>827</v>
      </c>
      <c r="H271" s="239">
        <v>2.3999999999999999</v>
      </c>
      <c r="I271" s="240"/>
      <c r="J271" s="241">
        <f>ROUND(I271*H271,2)</f>
        <v>0</v>
      </c>
      <c r="K271" s="237" t="s">
        <v>19</v>
      </c>
      <c r="L271" s="242"/>
      <c r="M271" s="243" t="s">
        <v>19</v>
      </c>
      <c r="N271" s="244" t="s">
        <v>44</v>
      </c>
      <c r="O271" s="84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170</v>
      </c>
      <c r="AT271" s="215" t="s">
        <v>166</v>
      </c>
      <c r="AU271" s="215" t="s">
        <v>83</v>
      </c>
      <c r="AY271" s="17" t="s">
        <v>123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81</v>
      </c>
      <c r="BK271" s="216">
        <f>ROUND(I271*H271,2)</f>
        <v>0</v>
      </c>
      <c r="BL271" s="17" t="s">
        <v>131</v>
      </c>
      <c r="BM271" s="215" t="s">
        <v>1000</v>
      </c>
    </row>
    <row r="272" s="2" customFormat="1">
      <c r="A272" s="38"/>
      <c r="B272" s="39"/>
      <c r="C272" s="40"/>
      <c r="D272" s="217" t="s">
        <v>133</v>
      </c>
      <c r="E272" s="40"/>
      <c r="F272" s="218" t="s">
        <v>982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133</v>
      </c>
      <c r="AU272" s="17" t="s">
        <v>83</v>
      </c>
    </row>
    <row r="273" s="13" customFormat="1">
      <c r="A273" s="13"/>
      <c r="B273" s="224"/>
      <c r="C273" s="225"/>
      <c r="D273" s="217" t="s">
        <v>137</v>
      </c>
      <c r="E273" s="226" t="s">
        <v>19</v>
      </c>
      <c r="F273" s="227" t="s">
        <v>1001</v>
      </c>
      <c r="G273" s="225"/>
      <c r="H273" s="228">
        <v>2.3999999999999999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137</v>
      </c>
      <c r="AU273" s="234" t="s">
        <v>83</v>
      </c>
      <c r="AV273" s="13" t="s">
        <v>83</v>
      </c>
      <c r="AW273" s="13" t="s">
        <v>35</v>
      </c>
      <c r="AX273" s="13" t="s">
        <v>73</v>
      </c>
      <c r="AY273" s="234" t="s">
        <v>123</v>
      </c>
    </row>
    <row r="274" s="14" customFormat="1">
      <c r="A274" s="14"/>
      <c r="B274" s="249"/>
      <c r="C274" s="250"/>
      <c r="D274" s="217" t="s">
        <v>137</v>
      </c>
      <c r="E274" s="251" t="s">
        <v>19</v>
      </c>
      <c r="F274" s="252" t="s">
        <v>802</v>
      </c>
      <c r="G274" s="250"/>
      <c r="H274" s="253">
        <v>2.3999999999999999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137</v>
      </c>
      <c r="AU274" s="259" t="s">
        <v>83</v>
      </c>
      <c r="AV274" s="14" t="s">
        <v>131</v>
      </c>
      <c r="AW274" s="14" t="s">
        <v>35</v>
      </c>
      <c r="AX274" s="14" t="s">
        <v>81</v>
      </c>
      <c r="AY274" s="259" t="s">
        <v>123</v>
      </c>
    </row>
    <row r="275" s="2" customFormat="1" ht="16.5" customHeight="1">
      <c r="A275" s="38"/>
      <c r="B275" s="39"/>
      <c r="C275" s="204" t="s">
        <v>368</v>
      </c>
      <c r="D275" s="204" t="s">
        <v>126</v>
      </c>
      <c r="E275" s="205" t="s">
        <v>1002</v>
      </c>
      <c r="F275" s="206" t="s">
        <v>1003</v>
      </c>
      <c r="G275" s="207" t="s">
        <v>166</v>
      </c>
      <c r="H275" s="208">
        <v>10</v>
      </c>
      <c r="I275" s="209"/>
      <c r="J275" s="210">
        <f>ROUND(I275*H275,2)</f>
        <v>0</v>
      </c>
      <c r="K275" s="206" t="s">
        <v>19</v>
      </c>
      <c r="L275" s="44"/>
      <c r="M275" s="211" t="s">
        <v>19</v>
      </c>
      <c r="N275" s="212" t="s">
        <v>44</v>
      </c>
      <c r="O275" s="84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131</v>
      </c>
      <c r="AT275" s="215" t="s">
        <v>126</v>
      </c>
      <c r="AU275" s="215" t="s">
        <v>83</v>
      </c>
      <c r="AY275" s="17" t="s">
        <v>123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81</v>
      </c>
      <c r="BK275" s="216">
        <f>ROUND(I275*H275,2)</f>
        <v>0</v>
      </c>
      <c r="BL275" s="17" t="s">
        <v>131</v>
      </c>
      <c r="BM275" s="215" t="s">
        <v>1004</v>
      </c>
    </row>
    <row r="276" s="2" customFormat="1">
      <c r="A276" s="38"/>
      <c r="B276" s="39"/>
      <c r="C276" s="40"/>
      <c r="D276" s="217" t="s">
        <v>133</v>
      </c>
      <c r="E276" s="40"/>
      <c r="F276" s="218" t="s">
        <v>1003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133</v>
      </c>
      <c r="AU276" s="17" t="s">
        <v>83</v>
      </c>
    </row>
    <row r="277" s="2" customFormat="1" ht="16.5" customHeight="1">
      <c r="A277" s="38"/>
      <c r="B277" s="39"/>
      <c r="C277" s="235" t="s">
        <v>343</v>
      </c>
      <c r="D277" s="235" t="s">
        <v>166</v>
      </c>
      <c r="E277" s="236" t="s">
        <v>977</v>
      </c>
      <c r="F277" s="237" t="s">
        <v>978</v>
      </c>
      <c r="G277" s="238" t="s">
        <v>867</v>
      </c>
      <c r="H277" s="239">
        <v>0.20000000000000001</v>
      </c>
      <c r="I277" s="240"/>
      <c r="J277" s="241">
        <f>ROUND(I277*H277,2)</f>
        <v>0</v>
      </c>
      <c r="K277" s="237" t="s">
        <v>19</v>
      </c>
      <c r="L277" s="242"/>
      <c r="M277" s="243" t="s">
        <v>19</v>
      </c>
      <c r="N277" s="244" t="s">
        <v>44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170</v>
      </c>
      <c r="AT277" s="215" t="s">
        <v>166</v>
      </c>
      <c r="AU277" s="215" t="s">
        <v>83</v>
      </c>
      <c r="AY277" s="17" t="s">
        <v>123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81</v>
      </c>
      <c r="BK277" s="216">
        <f>ROUND(I277*H277,2)</f>
        <v>0</v>
      </c>
      <c r="BL277" s="17" t="s">
        <v>131</v>
      </c>
      <c r="BM277" s="215" t="s">
        <v>1005</v>
      </c>
    </row>
    <row r="278" s="2" customFormat="1">
      <c r="A278" s="38"/>
      <c r="B278" s="39"/>
      <c r="C278" s="40"/>
      <c r="D278" s="217" t="s">
        <v>133</v>
      </c>
      <c r="E278" s="40"/>
      <c r="F278" s="218" t="s">
        <v>978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133</v>
      </c>
      <c r="AU278" s="17" t="s">
        <v>83</v>
      </c>
    </row>
    <row r="279" s="13" customFormat="1">
      <c r="A279" s="13"/>
      <c r="B279" s="224"/>
      <c r="C279" s="225"/>
      <c r="D279" s="217" t="s">
        <v>137</v>
      </c>
      <c r="E279" s="226" t="s">
        <v>19</v>
      </c>
      <c r="F279" s="227" t="s">
        <v>1006</v>
      </c>
      <c r="G279" s="225"/>
      <c r="H279" s="228">
        <v>0.20000000000000001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137</v>
      </c>
      <c r="AU279" s="234" t="s">
        <v>83</v>
      </c>
      <c r="AV279" s="13" t="s">
        <v>83</v>
      </c>
      <c r="AW279" s="13" t="s">
        <v>35</v>
      </c>
      <c r="AX279" s="13" t="s">
        <v>73</v>
      </c>
      <c r="AY279" s="234" t="s">
        <v>123</v>
      </c>
    </row>
    <row r="280" s="14" customFormat="1">
      <c r="A280" s="14"/>
      <c r="B280" s="249"/>
      <c r="C280" s="250"/>
      <c r="D280" s="217" t="s">
        <v>137</v>
      </c>
      <c r="E280" s="251" t="s">
        <v>19</v>
      </c>
      <c r="F280" s="252" t="s">
        <v>802</v>
      </c>
      <c r="G280" s="250"/>
      <c r="H280" s="253">
        <v>0.20000000000000001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9" t="s">
        <v>137</v>
      </c>
      <c r="AU280" s="259" t="s">
        <v>83</v>
      </c>
      <c r="AV280" s="14" t="s">
        <v>131</v>
      </c>
      <c r="AW280" s="14" t="s">
        <v>35</v>
      </c>
      <c r="AX280" s="14" t="s">
        <v>81</v>
      </c>
      <c r="AY280" s="259" t="s">
        <v>123</v>
      </c>
    </row>
    <row r="281" s="2" customFormat="1" ht="16.5" customHeight="1">
      <c r="A281" s="38"/>
      <c r="B281" s="39"/>
      <c r="C281" s="235" t="s">
        <v>380</v>
      </c>
      <c r="D281" s="235" t="s">
        <v>166</v>
      </c>
      <c r="E281" s="236" t="s">
        <v>1007</v>
      </c>
      <c r="F281" s="237" t="s">
        <v>1008</v>
      </c>
      <c r="G281" s="238" t="s">
        <v>827</v>
      </c>
      <c r="H281" s="239">
        <v>0.53000000000000003</v>
      </c>
      <c r="I281" s="240"/>
      <c r="J281" s="241">
        <f>ROUND(I281*H281,2)</f>
        <v>0</v>
      </c>
      <c r="K281" s="237" t="s">
        <v>19</v>
      </c>
      <c r="L281" s="242"/>
      <c r="M281" s="243" t="s">
        <v>19</v>
      </c>
      <c r="N281" s="244" t="s">
        <v>44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170</v>
      </c>
      <c r="AT281" s="215" t="s">
        <v>166</v>
      </c>
      <c r="AU281" s="215" t="s">
        <v>83</v>
      </c>
      <c r="AY281" s="17" t="s">
        <v>123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81</v>
      </c>
      <c r="BK281" s="216">
        <f>ROUND(I281*H281,2)</f>
        <v>0</v>
      </c>
      <c r="BL281" s="17" t="s">
        <v>131</v>
      </c>
      <c r="BM281" s="215" t="s">
        <v>1009</v>
      </c>
    </row>
    <row r="282" s="2" customFormat="1">
      <c r="A282" s="38"/>
      <c r="B282" s="39"/>
      <c r="C282" s="40"/>
      <c r="D282" s="217" t="s">
        <v>133</v>
      </c>
      <c r="E282" s="40"/>
      <c r="F282" s="218" t="s">
        <v>1008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133</v>
      </c>
      <c r="AU282" s="17" t="s">
        <v>83</v>
      </c>
    </row>
    <row r="283" s="13" customFormat="1">
      <c r="A283" s="13"/>
      <c r="B283" s="224"/>
      <c r="C283" s="225"/>
      <c r="D283" s="217" t="s">
        <v>137</v>
      </c>
      <c r="E283" s="226" t="s">
        <v>19</v>
      </c>
      <c r="F283" s="227" t="s">
        <v>1010</v>
      </c>
      <c r="G283" s="225"/>
      <c r="H283" s="228">
        <v>0.53000000000000003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137</v>
      </c>
      <c r="AU283" s="234" t="s">
        <v>83</v>
      </c>
      <c r="AV283" s="13" t="s">
        <v>83</v>
      </c>
      <c r="AW283" s="13" t="s">
        <v>35</v>
      </c>
      <c r="AX283" s="13" t="s">
        <v>73</v>
      </c>
      <c r="AY283" s="234" t="s">
        <v>123</v>
      </c>
    </row>
    <row r="284" s="14" customFormat="1">
      <c r="A284" s="14"/>
      <c r="B284" s="249"/>
      <c r="C284" s="250"/>
      <c r="D284" s="217" t="s">
        <v>137</v>
      </c>
      <c r="E284" s="251" t="s">
        <v>19</v>
      </c>
      <c r="F284" s="252" t="s">
        <v>802</v>
      </c>
      <c r="G284" s="250"/>
      <c r="H284" s="253">
        <v>0.53000000000000003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137</v>
      </c>
      <c r="AU284" s="259" t="s">
        <v>83</v>
      </c>
      <c r="AV284" s="14" t="s">
        <v>131</v>
      </c>
      <c r="AW284" s="14" t="s">
        <v>35</v>
      </c>
      <c r="AX284" s="14" t="s">
        <v>81</v>
      </c>
      <c r="AY284" s="259" t="s">
        <v>123</v>
      </c>
    </row>
    <row r="285" s="2" customFormat="1" ht="16.5" customHeight="1">
      <c r="A285" s="38"/>
      <c r="B285" s="39"/>
      <c r="C285" s="204" t="s">
        <v>349</v>
      </c>
      <c r="D285" s="204" t="s">
        <v>126</v>
      </c>
      <c r="E285" s="205" t="s">
        <v>1011</v>
      </c>
      <c r="F285" s="206" t="s">
        <v>1012</v>
      </c>
      <c r="G285" s="207" t="s">
        <v>1013</v>
      </c>
      <c r="H285" s="208">
        <v>20</v>
      </c>
      <c r="I285" s="209"/>
      <c r="J285" s="210">
        <f>ROUND(I285*H285,2)</f>
        <v>0</v>
      </c>
      <c r="K285" s="206" t="s">
        <v>19</v>
      </c>
      <c r="L285" s="44"/>
      <c r="M285" s="211" t="s">
        <v>19</v>
      </c>
      <c r="N285" s="212" t="s">
        <v>44</v>
      </c>
      <c r="O285" s="84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131</v>
      </c>
      <c r="AT285" s="215" t="s">
        <v>126</v>
      </c>
      <c r="AU285" s="215" t="s">
        <v>83</v>
      </c>
      <c r="AY285" s="17" t="s">
        <v>123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81</v>
      </c>
      <c r="BK285" s="216">
        <f>ROUND(I285*H285,2)</f>
        <v>0</v>
      </c>
      <c r="BL285" s="17" t="s">
        <v>131</v>
      </c>
      <c r="BM285" s="215" t="s">
        <v>1014</v>
      </c>
    </row>
    <row r="286" s="2" customFormat="1">
      <c r="A286" s="38"/>
      <c r="B286" s="39"/>
      <c r="C286" s="40"/>
      <c r="D286" s="217" t="s">
        <v>133</v>
      </c>
      <c r="E286" s="40"/>
      <c r="F286" s="218" t="s">
        <v>1012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133</v>
      </c>
      <c r="AU286" s="17" t="s">
        <v>83</v>
      </c>
    </row>
    <row r="287" s="2" customFormat="1" ht="16.5" customHeight="1">
      <c r="A287" s="38"/>
      <c r="B287" s="39"/>
      <c r="C287" s="235" t="s">
        <v>770</v>
      </c>
      <c r="D287" s="235" t="s">
        <v>166</v>
      </c>
      <c r="E287" s="236" t="s">
        <v>1015</v>
      </c>
      <c r="F287" s="237" t="s">
        <v>1016</v>
      </c>
      <c r="G287" s="238" t="s">
        <v>827</v>
      </c>
      <c r="H287" s="239">
        <v>0.80000000000000004</v>
      </c>
      <c r="I287" s="240"/>
      <c r="J287" s="241">
        <f>ROUND(I287*H287,2)</f>
        <v>0</v>
      </c>
      <c r="K287" s="237" t="s">
        <v>19</v>
      </c>
      <c r="L287" s="242"/>
      <c r="M287" s="243" t="s">
        <v>19</v>
      </c>
      <c r="N287" s="244" t="s">
        <v>44</v>
      </c>
      <c r="O287" s="84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170</v>
      </c>
      <c r="AT287" s="215" t="s">
        <v>166</v>
      </c>
      <c r="AU287" s="215" t="s">
        <v>83</v>
      </c>
      <c r="AY287" s="17" t="s">
        <v>123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81</v>
      </c>
      <c r="BK287" s="216">
        <f>ROUND(I287*H287,2)</f>
        <v>0</v>
      </c>
      <c r="BL287" s="17" t="s">
        <v>131</v>
      </c>
      <c r="BM287" s="215" t="s">
        <v>1017</v>
      </c>
    </row>
    <row r="288" s="2" customFormat="1">
      <c r="A288" s="38"/>
      <c r="B288" s="39"/>
      <c r="C288" s="40"/>
      <c r="D288" s="217" t="s">
        <v>133</v>
      </c>
      <c r="E288" s="40"/>
      <c r="F288" s="218" t="s">
        <v>1016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133</v>
      </c>
      <c r="AU288" s="17" t="s">
        <v>83</v>
      </c>
    </row>
    <row r="289" s="13" customFormat="1">
      <c r="A289" s="13"/>
      <c r="B289" s="224"/>
      <c r="C289" s="225"/>
      <c r="D289" s="217" t="s">
        <v>137</v>
      </c>
      <c r="E289" s="226" t="s">
        <v>19</v>
      </c>
      <c r="F289" s="227" t="s">
        <v>1018</v>
      </c>
      <c r="G289" s="225"/>
      <c r="H289" s="228">
        <v>0.80000000000000004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137</v>
      </c>
      <c r="AU289" s="234" t="s">
        <v>83</v>
      </c>
      <c r="AV289" s="13" t="s">
        <v>83</v>
      </c>
      <c r="AW289" s="13" t="s">
        <v>35</v>
      </c>
      <c r="AX289" s="13" t="s">
        <v>73</v>
      </c>
      <c r="AY289" s="234" t="s">
        <v>123</v>
      </c>
    </row>
    <row r="290" s="14" customFormat="1">
      <c r="A290" s="14"/>
      <c r="B290" s="249"/>
      <c r="C290" s="250"/>
      <c r="D290" s="217" t="s">
        <v>137</v>
      </c>
      <c r="E290" s="251" t="s">
        <v>19</v>
      </c>
      <c r="F290" s="252" t="s">
        <v>802</v>
      </c>
      <c r="G290" s="250"/>
      <c r="H290" s="253">
        <v>0.80000000000000004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137</v>
      </c>
      <c r="AU290" s="259" t="s">
        <v>83</v>
      </c>
      <c r="AV290" s="14" t="s">
        <v>131</v>
      </c>
      <c r="AW290" s="14" t="s">
        <v>35</v>
      </c>
      <c r="AX290" s="14" t="s">
        <v>81</v>
      </c>
      <c r="AY290" s="259" t="s">
        <v>123</v>
      </c>
    </row>
    <row r="291" s="2" customFormat="1" ht="16.5" customHeight="1">
      <c r="A291" s="38"/>
      <c r="B291" s="39"/>
      <c r="C291" s="204" t="s">
        <v>374</v>
      </c>
      <c r="D291" s="204" t="s">
        <v>126</v>
      </c>
      <c r="E291" s="205" t="s">
        <v>1019</v>
      </c>
      <c r="F291" s="206" t="s">
        <v>1020</v>
      </c>
      <c r="G291" s="207" t="s">
        <v>1013</v>
      </c>
      <c r="H291" s="208">
        <v>20</v>
      </c>
      <c r="I291" s="209"/>
      <c r="J291" s="210">
        <f>ROUND(I291*H291,2)</f>
        <v>0</v>
      </c>
      <c r="K291" s="206" t="s">
        <v>19</v>
      </c>
      <c r="L291" s="44"/>
      <c r="M291" s="211" t="s">
        <v>19</v>
      </c>
      <c r="N291" s="212" t="s">
        <v>44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131</v>
      </c>
      <c r="AT291" s="215" t="s">
        <v>126</v>
      </c>
      <c r="AU291" s="215" t="s">
        <v>83</v>
      </c>
      <c r="AY291" s="17" t="s">
        <v>123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81</v>
      </c>
      <c r="BK291" s="216">
        <f>ROUND(I291*H291,2)</f>
        <v>0</v>
      </c>
      <c r="BL291" s="17" t="s">
        <v>131</v>
      </c>
      <c r="BM291" s="215" t="s">
        <v>1021</v>
      </c>
    </row>
    <row r="292" s="2" customFormat="1">
      <c r="A292" s="38"/>
      <c r="B292" s="39"/>
      <c r="C292" s="40"/>
      <c r="D292" s="217" t="s">
        <v>133</v>
      </c>
      <c r="E292" s="40"/>
      <c r="F292" s="218" t="s">
        <v>1020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133</v>
      </c>
      <c r="AU292" s="17" t="s">
        <v>83</v>
      </c>
    </row>
    <row r="293" s="2" customFormat="1">
      <c r="A293" s="38"/>
      <c r="B293" s="39"/>
      <c r="C293" s="40"/>
      <c r="D293" s="217" t="s">
        <v>820</v>
      </c>
      <c r="E293" s="40"/>
      <c r="F293" s="260" t="s">
        <v>1022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820</v>
      </c>
      <c r="AU293" s="17" t="s">
        <v>83</v>
      </c>
    </row>
    <row r="294" s="2" customFormat="1" ht="16.5" customHeight="1">
      <c r="A294" s="38"/>
      <c r="B294" s="39"/>
      <c r="C294" s="204" t="s">
        <v>125</v>
      </c>
      <c r="D294" s="204" t="s">
        <v>126</v>
      </c>
      <c r="E294" s="205" t="s">
        <v>1023</v>
      </c>
      <c r="F294" s="206" t="s">
        <v>1024</v>
      </c>
      <c r="G294" s="207" t="s">
        <v>1013</v>
      </c>
      <c r="H294" s="208">
        <v>10</v>
      </c>
      <c r="I294" s="209"/>
      <c r="J294" s="210">
        <f>ROUND(I294*H294,2)</f>
        <v>0</v>
      </c>
      <c r="K294" s="206" t="s">
        <v>19</v>
      </c>
      <c r="L294" s="44"/>
      <c r="M294" s="211" t="s">
        <v>19</v>
      </c>
      <c r="N294" s="212" t="s">
        <v>44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131</v>
      </c>
      <c r="AT294" s="215" t="s">
        <v>126</v>
      </c>
      <c r="AU294" s="215" t="s">
        <v>83</v>
      </c>
      <c r="AY294" s="17" t="s">
        <v>123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81</v>
      </c>
      <c r="BK294" s="216">
        <f>ROUND(I294*H294,2)</f>
        <v>0</v>
      </c>
      <c r="BL294" s="17" t="s">
        <v>131</v>
      </c>
      <c r="BM294" s="215" t="s">
        <v>1025</v>
      </c>
    </row>
    <row r="295" s="2" customFormat="1">
      <c r="A295" s="38"/>
      <c r="B295" s="39"/>
      <c r="C295" s="40"/>
      <c r="D295" s="217" t="s">
        <v>133</v>
      </c>
      <c r="E295" s="40"/>
      <c r="F295" s="218" t="s">
        <v>1024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133</v>
      </c>
      <c r="AU295" s="17" t="s">
        <v>83</v>
      </c>
    </row>
    <row r="296" s="2" customFormat="1" ht="16.5" customHeight="1">
      <c r="A296" s="38"/>
      <c r="B296" s="39"/>
      <c r="C296" s="235" t="s">
        <v>774</v>
      </c>
      <c r="D296" s="235" t="s">
        <v>166</v>
      </c>
      <c r="E296" s="236" t="s">
        <v>891</v>
      </c>
      <c r="F296" s="237" t="s">
        <v>892</v>
      </c>
      <c r="G296" s="238" t="s">
        <v>827</v>
      </c>
      <c r="H296" s="239">
        <v>1700</v>
      </c>
      <c r="I296" s="240"/>
      <c r="J296" s="241">
        <f>ROUND(I296*H296,2)</f>
        <v>0</v>
      </c>
      <c r="K296" s="237" t="s">
        <v>19</v>
      </c>
      <c r="L296" s="242"/>
      <c r="M296" s="243" t="s">
        <v>19</v>
      </c>
      <c r="N296" s="244" t="s">
        <v>44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170</v>
      </c>
      <c r="AT296" s="215" t="s">
        <v>166</v>
      </c>
      <c r="AU296" s="215" t="s">
        <v>83</v>
      </c>
      <c r="AY296" s="17" t="s">
        <v>123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81</v>
      </c>
      <c r="BK296" s="216">
        <f>ROUND(I296*H296,2)</f>
        <v>0</v>
      </c>
      <c r="BL296" s="17" t="s">
        <v>131</v>
      </c>
      <c r="BM296" s="215" t="s">
        <v>1026</v>
      </c>
    </row>
    <row r="297" s="2" customFormat="1">
      <c r="A297" s="38"/>
      <c r="B297" s="39"/>
      <c r="C297" s="40"/>
      <c r="D297" s="217" t="s">
        <v>133</v>
      </c>
      <c r="E297" s="40"/>
      <c r="F297" s="218" t="s">
        <v>892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133</v>
      </c>
      <c r="AU297" s="17" t="s">
        <v>83</v>
      </c>
    </row>
    <row r="298" s="13" customFormat="1">
      <c r="A298" s="13"/>
      <c r="B298" s="224"/>
      <c r="C298" s="225"/>
      <c r="D298" s="217" t="s">
        <v>137</v>
      </c>
      <c r="E298" s="226" t="s">
        <v>19</v>
      </c>
      <c r="F298" s="227" t="s">
        <v>1027</v>
      </c>
      <c r="G298" s="225"/>
      <c r="H298" s="228">
        <v>1700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137</v>
      </c>
      <c r="AU298" s="234" t="s">
        <v>83</v>
      </c>
      <c r="AV298" s="13" t="s">
        <v>83</v>
      </c>
      <c r="AW298" s="13" t="s">
        <v>35</v>
      </c>
      <c r="AX298" s="13" t="s">
        <v>73</v>
      </c>
      <c r="AY298" s="234" t="s">
        <v>123</v>
      </c>
    </row>
    <row r="299" s="14" customFormat="1">
      <c r="A299" s="14"/>
      <c r="B299" s="249"/>
      <c r="C299" s="250"/>
      <c r="D299" s="217" t="s">
        <v>137</v>
      </c>
      <c r="E299" s="251" t="s">
        <v>19</v>
      </c>
      <c r="F299" s="252" t="s">
        <v>802</v>
      </c>
      <c r="G299" s="250"/>
      <c r="H299" s="253">
        <v>1700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137</v>
      </c>
      <c r="AU299" s="259" t="s">
        <v>83</v>
      </c>
      <c r="AV299" s="14" t="s">
        <v>131</v>
      </c>
      <c r="AW299" s="14" t="s">
        <v>35</v>
      </c>
      <c r="AX299" s="14" t="s">
        <v>81</v>
      </c>
      <c r="AY299" s="259" t="s">
        <v>123</v>
      </c>
    </row>
    <row r="300" s="2" customFormat="1" ht="16.5" customHeight="1">
      <c r="A300" s="38"/>
      <c r="B300" s="39"/>
      <c r="C300" s="204" t="s">
        <v>776</v>
      </c>
      <c r="D300" s="204" t="s">
        <v>126</v>
      </c>
      <c r="E300" s="205" t="s">
        <v>1028</v>
      </c>
      <c r="F300" s="206" t="s">
        <v>1029</v>
      </c>
      <c r="G300" s="207" t="s">
        <v>867</v>
      </c>
      <c r="H300" s="208">
        <v>1</v>
      </c>
      <c r="I300" s="209"/>
      <c r="J300" s="210">
        <f>ROUND(I300*H300,2)</f>
        <v>0</v>
      </c>
      <c r="K300" s="206" t="s">
        <v>19</v>
      </c>
      <c r="L300" s="44"/>
      <c r="M300" s="211" t="s">
        <v>19</v>
      </c>
      <c r="N300" s="212" t="s">
        <v>44</v>
      </c>
      <c r="O300" s="84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5" t="s">
        <v>131</v>
      </c>
      <c r="AT300" s="215" t="s">
        <v>126</v>
      </c>
      <c r="AU300" s="215" t="s">
        <v>83</v>
      </c>
      <c r="AY300" s="17" t="s">
        <v>123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81</v>
      </c>
      <c r="BK300" s="216">
        <f>ROUND(I300*H300,2)</f>
        <v>0</v>
      </c>
      <c r="BL300" s="17" t="s">
        <v>131</v>
      </c>
      <c r="BM300" s="215" t="s">
        <v>1030</v>
      </c>
    </row>
    <row r="301" s="2" customFormat="1">
      <c r="A301" s="38"/>
      <c r="B301" s="39"/>
      <c r="C301" s="40"/>
      <c r="D301" s="217" t="s">
        <v>133</v>
      </c>
      <c r="E301" s="40"/>
      <c r="F301" s="218" t="s">
        <v>1029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133</v>
      </c>
      <c r="AU301" s="17" t="s">
        <v>83</v>
      </c>
    </row>
    <row r="302" s="2" customFormat="1" ht="16.5" customHeight="1">
      <c r="A302" s="38"/>
      <c r="B302" s="39"/>
      <c r="C302" s="235" t="s">
        <v>759</v>
      </c>
      <c r="D302" s="235" t="s">
        <v>166</v>
      </c>
      <c r="E302" s="236" t="s">
        <v>1031</v>
      </c>
      <c r="F302" s="237" t="s">
        <v>1032</v>
      </c>
      <c r="G302" s="238" t="s">
        <v>867</v>
      </c>
      <c r="H302" s="239">
        <v>1</v>
      </c>
      <c r="I302" s="240"/>
      <c r="J302" s="241">
        <f>ROUND(I302*H302,2)</f>
        <v>0</v>
      </c>
      <c r="K302" s="237" t="s">
        <v>19</v>
      </c>
      <c r="L302" s="242"/>
      <c r="M302" s="243" t="s">
        <v>19</v>
      </c>
      <c r="N302" s="244" t="s">
        <v>44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170</v>
      </c>
      <c r="AT302" s="215" t="s">
        <v>166</v>
      </c>
      <c r="AU302" s="215" t="s">
        <v>83</v>
      </c>
      <c r="AY302" s="17" t="s">
        <v>123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81</v>
      </c>
      <c r="BK302" s="216">
        <f>ROUND(I302*H302,2)</f>
        <v>0</v>
      </c>
      <c r="BL302" s="17" t="s">
        <v>131</v>
      </c>
      <c r="BM302" s="215" t="s">
        <v>1033</v>
      </c>
    </row>
    <row r="303" s="2" customFormat="1">
      <c r="A303" s="38"/>
      <c r="B303" s="39"/>
      <c r="C303" s="40"/>
      <c r="D303" s="217" t="s">
        <v>133</v>
      </c>
      <c r="E303" s="40"/>
      <c r="F303" s="218" t="s">
        <v>1032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133</v>
      </c>
      <c r="AU303" s="17" t="s">
        <v>83</v>
      </c>
    </row>
    <row r="304" s="2" customFormat="1" ht="21.75" customHeight="1">
      <c r="A304" s="38"/>
      <c r="B304" s="39"/>
      <c r="C304" s="204" t="s">
        <v>197</v>
      </c>
      <c r="D304" s="204" t="s">
        <v>126</v>
      </c>
      <c r="E304" s="205" t="s">
        <v>1034</v>
      </c>
      <c r="F304" s="206" t="s">
        <v>1035</v>
      </c>
      <c r="G304" s="207" t="s">
        <v>166</v>
      </c>
      <c r="H304" s="208">
        <v>200</v>
      </c>
      <c r="I304" s="209"/>
      <c r="J304" s="210">
        <f>ROUND(I304*H304,2)</f>
        <v>0</v>
      </c>
      <c r="K304" s="206" t="s">
        <v>19</v>
      </c>
      <c r="L304" s="44"/>
      <c r="M304" s="211" t="s">
        <v>19</v>
      </c>
      <c r="N304" s="212" t="s">
        <v>44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131</v>
      </c>
      <c r="AT304" s="215" t="s">
        <v>126</v>
      </c>
      <c r="AU304" s="215" t="s">
        <v>83</v>
      </c>
      <c r="AY304" s="17" t="s">
        <v>123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81</v>
      </c>
      <c r="BK304" s="216">
        <f>ROUND(I304*H304,2)</f>
        <v>0</v>
      </c>
      <c r="BL304" s="17" t="s">
        <v>131</v>
      </c>
      <c r="BM304" s="215" t="s">
        <v>1036</v>
      </c>
    </row>
    <row r="305" s="2" customFormat="1">
      <c r="A305" s="38"/>
      <c r="B305" s="39"/>
      <c r="C305" s="40"/>
      <c r="D305" s="217" t="s">
        <v>133</v>
      </c>
      <c r="E305" s="40"/>
      <c r="F305" s="218" t="s">
        <v>1035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133</v>
      </c>
      <c r="AU305" s="17" t="s">
        <v>83</v>
      </c>
    </row>
    <row r="306" s="2" customFormat="1" ht="16.5" customHeight="1">
      <c r="A306" s="38"/>
      <c r="B306" s="39"/>
      <c r="C306" s="204" t="s">
        <v>579</v>
      </c>
      <c r="D306" s="204" t="s">
        <v>126</v>
      </c>
      <c r="E306" s="205" t="s">
        <v>1037</v>
      </c>
      <c r="F306" s="206" t="s">
        <v>1038</v>
      </c>
      <c r="G306" s="207" t="s">
        <v>867</v>
      </c>
      <c r="H306" s="208">
        <v>20</v>
      </c>
      <c r="I306" s="209"/>
      <c r="J306" s="210">
        <f>ROUND(I306*H306,2)</f>
        <v>0</v>
      </c>
      <c r="K306" s="206" t="s">
        <v>19</v>
      </c>
      <c r="L306" s="44"/>
      <c r="M306" s="211" t="s">
        <v>19</v>
      </c>
      <c r="N306" s="212" t="s">
        <v>44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131</v>
      </c>
      <c r="AT306" s="215" t="s">
        <v>126</v>
      </c>
      <c r="AU306" s="215" t="s">
        <v>83</v>
      </c>
      <c r="AY306" s="17" t="s">
        <v>123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81</v>
      </c>
      <c r="BK306" s="216">
        <f>ROUND(I306*H306,2)</f>
        <v>0</v>
      </c>
      <c r="BL306" s="17" t="s">
        <v>131</v>
      </c>
      <c r="BM306" s="215" t="s">
        <v>1039</v>
      </c>
    </row>
    <row r="307" s="2" customFormat="1">
      <c r="A307" s="38"/>
      <c r="B307" s="39"/>
      <c r="C307" s="40"/>
      <c r="D307" s="217" t="s">
        <v>133</v>
      </c>
      <c r="E307" s="40"/>
      <c r="F307" s="218" t="s">
        <v>1038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133</v>
      </c>
      <c r="AU307" s="17" t="s">
        <v>83</v>
      </c>
    </row>
    <row r="308" s="2" customFormat="1" ht="21.75" customHeight="1">
      <c r="A308" s="38"/>
      <c r="B308" s="39"/>
      <c r="C308" s="204" t="s">
        <v>652</v>
      </c>
      <c r="D308" s="204" t="s">
        <v>126</v>
      </c>
      <c r="E308" s="205" t="s">
        <v>1040</v>
      </c>
      <c r="F308" s="206" t="s">
        <v>1041</v>
      </c>
      <c r="G308" s="207" t="s">
        <v>1013</v>
      </c>
      <c r="H308" s="208">
        <v>10</v>
      </c>
      <c r="I308" s="209"/>
      <c r="J308" s="210">
        <f>ROUND(I308*H308,2)</f>
        <v>0</v>
      </c>
      <c r="K308" s="206" t="s">
        <v>19</v>
      </c>
      <c r="L308" s="44"/>
      <c r="M308" s="211" t="s">
        <v>19</v>
      </c>
      <c r="N308" s="212" t="s">
        <v>44</v>
      </c>
      <c r="O308" s="84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131</v>
      </c>
      <c r="AT308" s="215" t="s">
        <v>126</v>
      </c>
      <c r="AU308" s="215" t="s">
        <v>83</v>
      </c>
      <c r="AY308" s="17" t="s">
        <v>123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81</v>
      </c>
      <c r="BK308" s="216">
        <f>ROUND(I308*H308,2)</f>
        <v>0</v>
      </c>
      <c r="BL308" s="17" t="s">
        <v>131</v>
      </c>
      <c r="BM308" s="215" t="s">
        <v>1042</v>
      </c>
    </row>
    <row r="309" s="2" customFormat="1">
      <c r="A309" s="38"/>
      <c r="B309" s="39"/>
      <c r="C309" s="40"/>
      <c r="D309" s="217" t="s">
        <v>133</v>
      </c>
      <c r="E309" s="40"/>
      <c r="F309" s="218" t="s">
        <v>1041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133</v>
      </c>
      <c r="AU309" s="17" t="s">
        <v>83</v>
      </c>
    </row>
    <row r="310" s="2" customFormat="1" ht="16.5" customHeight="1">
      <c r="A310" s="38"/>
      <c r="B310" s="39"/>
      <c r="C310" s="204" t="s">
        <v>1043</v>
      </c>
      <c r="D310" s="204" t="s">
        <v>126</v>
      </c>
      <c r="E310" s="205" t="s">
        <v>1044</v>
      </c>
      <c r="F310" s="206" t="s">
        <v>1045</v>
      </c>
      <c r="G310" s="207" t="s">
        <v>1013</v>
      </c>
      <c r="H310" s="208">
        <v>10</v>
      </c>
      <c r="I310" s="209"/>
      <c r="J310" s="210">
        <f>ROUND(I310*H310,2)</f>
        <v>0</v>
      </c>
      <c r="K310" s="206" t="s">
        <v>19</v>
      </c>
      <c r="L310" s="44"/>
      <c r="M310" s="211" t="s">
        <v>19</v>
      </c>
      <c r="N310" s="212" t="s">
        <v>44</v>
      </c>
      <c r="O310" s="84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131</v>
      </c>
      <c r="AT310" s="215" t="s">
        <v>126</v>
      </c>
      <c r="AU310" s="215" t="s">
        <v>83</v>
      </c>
      <c r="AY310" s="17" t="s">
        <v>123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81</v>
      </c>
      <c r="BK310" s="216">
        <f>ROUND(I310*H310,2)</f>
        <v>0</v>
      </c>
      <c r="BL310" s="17" t="s">
        <v>131</v>
      </c>
      <c r="BM310" s="215" t="s">
        <v>1046</v>
      </c>
    </row>
    <row r="311" s="2" customFormat="1">
      <c r="A311" s="38"/>
      <c r="B311" s="39"/>
      <c r="C311" s="40"/>
      <c r="D311" s="217" t="s">
        <v>133</v>
      </c>
      <c r="E311" s="40"/>
      <c r="F311" s="218" t="s">
        <v>1045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133</v>
      </c>
      <c r="AU311" s="17" t="s">
        <v>83</v>
      </c>
    </row>
    <row r="312" s="2" customFormat="1" ht="16.5" customHeight="1">
      <c r="A312" s="38"/>
      <c r="B312" s="39"/>
      <c r="C312" s="235" t="s">
        <v>1047</v>
      </c>
      <c r="D312" s="235" t="s">
        <v>166</v>
      </c>
      <c r="E312" s="236" t="s">
        <v>1048</v>
      </c>
      <c r="F312" s="237" t="s">
        <v>1049</v>
      </c>
      <c r="G312" s="238" t="s">
        <v>827</v>
      </c>
      <c r="H312" s="239">
        <v>42.200000000000003</v>
      </c>
      <c r="I312" s="240"/>
      <c r="J312" s="241">
        <f>ROUND(I312*H312,2)</f>
        <v>0</v>
      </c>
      <c r="K312" s="237" t="s">
        <v>19</v>
      </c>
      <c r="L312" s="242"/>
      <c r="M312" s="243" t="s">
        <v>19</v>
      </c>
      <c r="N312" s="244" t="s">
        <v>44</v>
      </c>
      <c r="O312" s="84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170</v>
      </c>
      <c r="AT312" s="215" t="s">
        <v>166</v>
      </c>
      <c r="AU312" s="215" t="s">
        <v>83</v>
      </c>
      <c r="AY312" s="17" t="s">
        <v>123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81</v>
      </c>
      <c r="BK312" s="216">
        <f>ROUND(I312*H312,2)</f>
        <v>0</v>
      </c>
      <c r="BL312" s="17" t="s">
        <v>131</v>
      </c>
      <c r="BM312" s="215" t="s">
        <v>1050</v>
      </c>
    </row>
    <row r="313" s="2" customFormat="1">
      <c r="A313" s="38"/>
      <c r="B313" s="39"/>
      <c r="C313" s="40"/>
      <c r="D313" s="217" t="s">
        <v>133</v>
      </c>
      <c r="E313" s="40"/>
      <c r="F313" s="218" t="s">
        <v>1049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133</v>
      </c>
      <c r="AU313" s="17" t="s">
        <v>83</v>
      </c>
    </row>
    <row r="314" s="13" customFormat="1">
      <c r="A314" s="13"/>
      <c r="B314" s="224"/>
      <c r="C314" s="225"/>
      <c r="D314" s="217" t="s">
        <v>137</v>
      </c>
      <c r="E314" s="226" t="s">
        <v>19</v>
      </c>
      <c r="F314" s="227" t="s">
        <v>1051</v>
      </c>
      <c r="G314" s="225"/>
      <c r="H314" s="228">
        <v>42.200000000000003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137</v>
      </c>
      <c r="AU314" s="234" t="s">
        <v>83</v>
      </c>
      <c r="AV314" s="13" t="s">
        <v>83</v>
      </c>
      <c r="AW314" s="13" t="s">
        <v>35</v>
      </c>
      <c r="AX314" s="13" t="s">
        <v>73</v>
      </c>
      <c r="AY314" s="234" t="s">
        <v>123</v>
      </c>
    </row>
    <row r="315" s="14" customFormat="1">
      <c r="A315" s="14"/>
      <c r="B315" s="249"/>
      <c r="C315" s="250"/>
      <c r="D315" s="217" t="s">
        <v>137</v>
      </c>
      <c r="E315" s="251" t="s">
        <v>19</v>
      </c>
      <c r="F315" s="252" t="s">
        <v>802</v>
      </c>
      <c r="G315" s="250"/>
      <c r="H315" s="253">
        <v>42.200000000000003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137</v>
      </c>
      <c r="AU315" s="259" t="s">
        <v>83</v>
      </c>
      <c r="AV315" s="14" t="s">
        <v>131</v>
      </c>
      <c r="AW315" s="14" t="s">
        <v>35</v>
      </c>
      <c r="AX315" s="14" t="s">
        <v>81</v>
      </c>
      <c r="AY315" s="259" t="s">
        <v>123</v>
      </c>
    </row>
    <row r="316" s="2" customFormat="1" ht="16.5" customHeight="1">
      <c r="A316" s="38"/>
      <c r="B316" s="39"/>
      <c r="C316" s="235" t="s">
        <v>1052</v>
      </c>
      <c r="D316" s="235" t="s">
        <v>166</v>
      </c>
      <c r="E316" s="236" t="s">
        <v>1053</v>
      </c>
      <c r="F316" s="237" t="s">
        <v>1054</v>
      </c>
      <c r="G316" s="238" t="s">
        <v>827</v>
      </c>
      <c r="H316" s="239">
        <v>1281.2000000000001</v>
      </c>
      <c r="I316" s="240"/>
      <c r="J316" s="241">
        <f>ROUND(I316*H316,2)</f>
        <v>0</v>
      </c>
      <c r="K316" s="237" t="s">
        <v>19</v>
      </c>
      <c r="L316" s="242"/>
      <c r="M316" s="243" t="s">
        <v>19</v>
      </c>
      <c r="N316" s="244" t="s">
        <v>44</v>
      </c>
      <c r="O316" s="8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170</v>
      </c>
      <c r="AT316" s="215" t="s">
        <v>166</v>
      </c>
      <c r="AU316" s="215" t="s">
        <v>83</v>
      </c>
      <c r="AY316" s="17" t="s">
        <v>123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81</v>
      </c>
      <c r="BK316" s="216">
        <f>ROUND(I316*H316,2)</f>
        <v>0</v>
      </c>
      <c r="BL316" s="17" t="s">
        <v>131</v>
      </c>
      <c r="BM316" s="215" t="s">
        <v>1055</v>
      </c>
    </row>
    <row r="317" s="2" customFormat="1">
      <c r="A317" s="38"/>
      <c r="B317" s="39"/>
      <c r="C317" s="40"/>
      <c r="D317" s="217" t="s">
        <v>133</v>
      </c>
      <c r="E317" s="40"/>
      <c r="F317" s="218" t="s">
        <v>1054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133</v>
      </c>
      <c r="AU317" s="17" t="s">
        <v>83</v>
      </c>
    </row>
    <row r="318" s="13" customFormat="1">
      <c r="A318" s="13"/>
      <c r="B318" s="224"/>
      <c r="C318" s="225"/>
      <c r="D318" s="217" t="s">
        <v>137</v>
      </c>
      <c r="E318" s="226" t="s">
        <v>19</v>
      </c>
      <c r="F318" s="227" t="s">
        <v>1056</v>
      </c>
      <c r="G318" s="225"/>
      <c r="H318" s="228">
        <v>1281.2000000000001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137</v>
      </c>
      <c r="AU318" s="234" t="s">
        <v>83</v>
      </c>
      <c r="AV318" s="13" t="s">
        <v>83</v>
      </c>
      <c r="AW318" s="13" t="s">
        <v>35</v>
      </c>
      <c r="AX318" s="13" t="s">
        <v>73</v>
      </c>
      <c r="AY318" s="234" t="s">
        <v>123</v>
      </c>
    </row>
    <row r="319" s="14" customFormat="1">
      <c r="A319" s="14"/>
      <c r="B319" s="249"/>
      <c r="C319" s="250"/>
      <c r="D319" s="217" t="s">
        <v>137</v>
      </c>
      <c r="E319" s="251" t="s">
        <v>19</v>
      </c>
      <c r="F319" s="252" t="s">
        <v>802</v>
      </c>
      <c r="G319" s="250"/>
      <c r="H319" s="253">
        <v>1281.2000000000001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137</v>
      </c>
      <c r="AU319" s="259" t="s">
        <v>83</v>
      </c>
      <c r="AV319" s="14" t="s">
        <v>131</v>
      </c>
      <c r="AW319" s="14" t="s">
        <v>35</v>
      </c>
      <c r="AX319" s="14" t="s">
        <v>81</v>
      </c>
      <c r="AY319" s="259" t="s">
        <v>123</v>
      </c>
    </row>
    <row r="320" s="2" customFormat="1" ht="16.5" customHeight="1">
      <c r="A320" s="38"/>
      <c r="B320" s="39"/>
      <c r="C320" s="235" t="s">
        <v>1057</v>
      </c>
      <c r="D320" s="235" t="s">
        <v>166</v>
      </c>
      <c r="E320" s="236" t="s">
        <v>1058</v>
      </c>
      <c r="F320" s="237" t="s">
        <v>1059</v>
      </c>
      <c r="G320" s="238" t="s">
        <v>827</v>
      </c>
      <c r="H320" s="239">
        <v>4328.1000000000004</v>
      </c>
      <c r="I320" s="240"/>
      <c r="J320" s="241">
        <f>ROUND(I320*H320,2)</f>
        <v>0</v>
      </c>
      <c r="K320" s="237" t="s">
        <v>19</v>
      </c>
      <c r="L320" s="242"/>
      <c r="M320" s="243" t="s">
        <v>19</v>
      </c>
      <c r="N320" s="244" t="s">
        <v>44</v>
      </c>
      <c r="O320" s="84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170</v>
      </c>
      <c r="AT320" s="215" t="s">
        <v>166</v>
      </c>
      <c r="AU320" s="215" t="s">
        <v>83</v>
      </c>
      <c r="AY320" s="17" t="s">
        <v>123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81</v>
      </c>
      <c r="BK320" s="216">
        <f>ROUND(I320*H320,2)</f>
        <v>0</v>
      </c>
      <c r="BL320" s="17" t="s">
        <v>131</v>
      </c>
      <c r="BM320" s="215" t="s">
        <v>1060</v>
      </c>
    </row>
    <row r="321" s="2" customFormat="1">
      <c r="A321" s="38"/>
      <c r="B321" s="39"/>
      <c r="C321" s="40"/>
      <c r="D321" s="217" t="s">
        <v>133</v>
      </c>
      <c r="E321" s="40"/>
      <c r="F321" s="218" t="s">
        <v>1059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133</v>
      </c>
      <c r="AU321" s="17" t="s">
        <v>83</v>
      </c>
    </row>
    <row r="322" s="13" customFormat="1">
      <c r="A322" s="13"/>
      <c r="B322" s="224"/>
      <c r="C322" s="225"/>
      <c r="D322" s="217" t="s">
        <v>137</v>
      </c>
      <c r="E322" s="226" t="s">
        <v>19</v>
      </c>
      <c r="F322" s="227" t="s">
        <v>1061</v>
      </c>
      <c r="G322" s="225"/>
      <c r="H322" s="228">
        <v>4328.1000000000004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137</v>
      </c>
      <c r="AU322" s="234" t="s">
        <v>83</v>
      </c>
      <c r="AV322" s="13" t="s">
        <v>83</v>
      </c>
      <c r="AW322" s="13" t="s">
        <v>35</v>
      </c>
      <c r="AX322" s="13" t="s">
        <v>73</v>
      </c>
      <c r="AY322" s="234" t="s">
        <v>123</v>
      </c>
    </row>
    <row r="323" s="14" customFormat="1">
      <c r="A323" s="14"/>
      <c r="B323" s="249"/>
      <c r="C323" s="250"/>
      <c r="D323" s="217" t="s">
        <v>137</v>
      </c>
      <c r="E323" s="251" t="s">
        <v>19</v>
      </c>
      <c r="F323" s="252" t="s">
        <v>802</v>
      </c>
      <c r="G323" s="250"/>
      <c r="H323" s="253">
        <v>4328.1000000000004</v>
      </c>
      <c r="I323" s="254"/>
      <c r="J323" s="250"/>
      <c r="K323" s="250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137</v>
      </c>
      <c r="AU323" s="259" t="s">
        <v>83</v>
      </c>
      <c r="AV323" s="14" t="s">
        <v>131</v>
      </c>
      <c r="AW323" s="14" t="s">
        <v>35</v>
      </c>
      <c r="AX323" s="14" t="s">
        <v>81</v>
      </c>
      <c r="AY323" s="259" t="s">
        <v>123</v>
      </c>
    </row>
    <row r="324" s="2" customFormat="1" ht="16.5" customHeight="1">
      <c r="A324" s="38"/>
      <c r="B324" s="39"/>
      <c r="C324" s="235" t="s">
        <v>1062</v>
      </c>
      <c r="D324" s="235" t="s">
        <v>166</v>
      </c>
      <c r="E324" s="236" t="s">
        <v>1063</v>
      </c>
      <c r="F324" s="237" t="s">
        <v>1064</v>
      </c>
      <c r="G324" s="238" t="s">
        <v>1013</v>
      </c>
      <c r="H324" s="239">
        <v>3</v>
      </c>
      <c r="I324" s="240"/>
      <c r="J324" s="241">
        <f>ROUND(I324*H324,2)</f>
        <v>0</v>
      </c>
      <c r="K324" s="237" t="s">
        <v>19</v>
      </c>
      <c r="L324" s="242"/>
      <c r="M324" s="243" t="s">
        <v>19</v>
      </c>
      <c r="N324" s="244" t="s">
        <v>44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170</v>
      </c>
      <c r="AT324" s="215" t="s">
        <v>166</v>
      </c>
      <c r="AU324" s="215" t="s">
        <v>83</v>
      </c>
      <c r="AY324" s="17" t="s">
        <v>123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81</v>
      </c>
      <c r="BK324" s="216">
        <f>ROUND(I324*H324,2)</f>
        <v>0</v>
      </c>
      <c r="BL324" s="17" t="s">
        <v>131</v>
      </c>
      <c r="BM324" s="215" t="s">
        <v>1065</v>
      </c>
    </row>
    <row r="325" s="2" customFormat="1">
      <c r="A325" s="38"/>
      <c r="B325" s="39"/>
      <c r="C325" s="40"/>
      <c r="D325" s="217" t="s">
        <v>133</v>
      </c>
      <c r="E325" s="40"/>
      <c r="F325" s="218" t="s">
        <v>1064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133</v>
      </c>
      <c r="AU325" s="17" t="s">
        <v>83</v>
      </c>
    </row>
    <row r="326" s="2" customFormat="1" ht="21.75" customHeight="1">
      <c r="A326" s="38"/>
      <c r="B326" s="39"/>
      <c r="C326" s="204" t="s">
        <v>1066</v>
      </c>
      <c r="D326" s="204" t="s">
        <v>126</v>
      </c>
      <c r="E326" s="205" t="s">
        <v>1067</v>
      </c>
      <c r="F326" s="206" t="s">
        <v>1068</v>
      </c>
      <c r="G326" s="207" t="s">
        <v>1013</v>
      </c>
      <c r="H326" s="208">
        <v>10</v>
      </c>
      <c r="I326" s="209"/>
      <c r="J326" s="210">
        <f>ROUND(I326*H326,2)</f>
        <v>0</v>
      </c>
      <c r="K326" s="206" t="s">
        <v>19</v>
      </c>
      <c r="L326" s="44"/>
      <c r="M326" s="211" t="s">
        <v>19</v>
      </c>
      <c r="N326" s="212" t="s">
        <v>44</v>
      </c>
      <c r="O326" s="84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131</v>
      </c>
      <c r="AT326" s="215" t="s">
        <v>126</v>
      </c>
      <c r="AU326" s="215" t="s">
        <v>83</v>
      </c>
      <c r="AY326" s="17" t="s">
        <v>123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81</v>
      </c>
      <c r="BK326" s="216">
        <f>ROUND(I326*H326,2)</f>
        <v>0</v>
      </c>
      <c r="BL326" s="17" t="s">
        <v>131</v>
      </c>
      <c r="BM326" s="215" t="s">
        <v>1069</v>
      </c>
    </row>
    <row r="327" s="2" customFormat="1">
      <c r="A327" s="38"/>
      <c r="B327" s="39"/>
      <c r="C327" s="40"/>
      <c r="D327" s="217" t="s">
        <v>133</v>
      </c>
      <c r="E327" s="40"/>
      <c r="F327" s="218" t="s">
        <v>1068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133</v>
      </c>
      <c r="AU327" s="17" t="s">
        <v>83</v>
      </c>
    </row>
    <row r="328" s="2" customFormat="1" ht="16.5" customHeight="1">
      <c r="A328" s="38"/>
      <c r="B328" s="39"/>
      <c r="C328" s="204" t="s">
        <v>1070</v>
      </c>
      <c r="D328" s="204" t="s">
        <v>126</v>
      </c>
      <c r="E328" s="205" t="s">
        <v>1071</v>
      </c>
      <c r="F328" s="206" t="s">
        <v>1072</v>
      </c>
      <c r="G328" s="207" t="s">
        <v>1013</v>
      </c>
      <c r="H328" s="208">
        <v>10</v>
      </c>
      <c r="I328" s="209"/>
      <c r="J328" s="210">
        <f>ROUND(I328*H328,2)</f>
        <v>0</v>
      </c>
      <c r="K328" s="206" t="s">
        <v>19</v>
      </c>
      <c r="L328" s="44"/>
      <c r="M328" s="211" t="s">
        <v>19</v>
      </c>
      <c r="N328" s="212" t="s">
        <v>44</v>
      </c>
      <c r="O328" s="84"/>
      <c r="P328" s="213">
        <f>O328*H328</f>
        <v>0</v>
      </c>
      <c r="Q328" s="213">
        <v>0</v>
      </c>
      <c r="R328" s="213">
        <f>Q328*H328</f>
        <v>0</v>
      </c>
      <c r="S328" s="213">
        <v>0</v>
      </c>
      <c r="T328" s="21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5" t="s">
        <v>131</v>
      </c>
      <c r="AT328" s="215" t="s">
        <v>126</v>
      </c>
      <c r="AU328" s="215" t="s">
        <v>83</v>
      </c>
      <c r="AY328" s="17" t="s">
        <v>123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81</v>
      </c>
      <c r="BK328" s="216">
        <f>ROUND(I328*H328,2)</f>
        <v>0</v>
      </c>
      <c r="BL328" s="17" t="s">
        <v>131</v>
      </c>
      <c r="BM328" s="215" t="s">
        <v>1073</v>
      </c>
    </row>
    <row r="329" s="2" customFormat="1">
      <c r="A329" s="38"/>
      <c r="B329" s="39"/>
      <c r="C329" s="40"/>
      <c r="D329" s="217" t="s">
        <v>133</v>
      </c>
      <c r="E329" s="40"/>
      <c r="F329" s="218" t="s">
        <v>1072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133</v>
      </c>
      <c r="AU329" s="17" t="s">
        <v>83</v>
      </c>
    </row>
    <row r="330" s="2" customFormat="1" ht="16.5" customHeight="1">
      <c r="A330" s="38"/>
      <c r="B330" s="39"/>
      <c r="C330" s="235" t="s">
        <v>1074</v>
      </c>
      <c r="D330" s="235" t="s">
        <v>166</v>
      </c>
      <c r="E330" s="236" t="s">
        <v>1048</v>
      </c>
      <c r="F330" s="237" t="s">
        <v>1049</v>
      </c>
      <c r="G330" s="238" t="s">
        <v>827</v>
      </c>
      <c r="H330" s="239">
        <v>42.200000000000003</v>
      </c>
      <c r="I330" s="240"/>
      <c r="J330" s="241">
        <f>ROUND(I330*H330,2)</f>
        <v>0</v>
      </c>
      <c r="K330" s="237" t="s">
        <v>19</v>
      </c>
      <c r="L330" s="242"/>
      <c r="M330" s="243" t="s">
        <v>19</v>
      </c>
      <c r="N330" s="244" t="s">
        <v>44</v>
      </c>
      <c r="O330" s="84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170</v>
      </c>
      <c r="AT330" s="215" t="s">
        <v>166</v>
      </c>
      <c r="AU330" s="215" t="s">
        <v>83</v>
      </c>
      <c r="AY330" s="17" t="s">
        <v>123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81</v>
      </c>
      <c r="BK330" s="216">
        <f>ROUND(I330*H330,2)</f>
        <v>0</v>
      </c>
      <c r="BL330" s="17" t="s">
        <v>131</v>
      </c>
      <c r="BM330" s="215" t="s">
        <v>1075</v>
      </c>
    </row>
    <row r="331" s="2" customFormat="1">
      <c r="A331" s="38"/>
      <c r="B331" s="39"/>
      <c r="C331" s="40"/>
      <c r="D331" s="217" t="s">
        <v>133</v>
      </c>
      <c r="E331" s="40"/>
      <c r="F331" s="218" t="s">
        <v>1049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133</v>
      </c>
      <c r="AU331" s="17" t="s">
        <v>83</v>
      </c>
    </row>
    <row r="332" s="13" customFormat="1">
      <c r="A332" s="13"/>
      <c r="B332" s="224"/>
      <c r="C332" s="225"/>
      <c r="D332" s="217" t="s">
        <v>137</v>
      </c>
      <c r="E332" s="226" t="s">
        <v>19</v>
      </c>
      <c r="F332" s="227" t="s">
        <v>1051</v>
      </c>
      <c r="G332" s="225"/>
      <c r="H332" s="228">
        <v>42.200000000000003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137</v>
      </c>
      <c r="AU332" s="234" t="s">
        <v>83</v>
      </c>
      <c r="AV332" s="13" t="s">
        <v>83</v>
      </c>
      <c r="AW332" s="13" t="s">
        <v>35</v>
      </c>
      <c r="AX332" s="13" t="s">
        <v>73</v>
      </c>
      <c r="AY332" s="234" t="s">
        <v>123</v>
      </c>
    </row>
    <row r="333" s="14" customFormat="1">
      <c r="A333" s="14"/>
      <c r="B333" s="249"/>
      <c r="C333" s="250"/>
      <c r="D333" s="217" t="s">
        <v>137</v>
      </c>
      <c r="E333" s="251" t="s">
        <v>19</v>
      </c>
      <c r="F333" s="252" t="s">
        <v>802</v>
      </c>
      <c r="G333" s="250"/>
      <c r="H333" s="253">
        <v>42.200000000000003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137</v>
      </c>
      <c r="AU333" s="259" t="s">
        <v>83</v>
      </c>
      <c r="AV333" s="14" t="s">
        <v>131</v>
      </c>
      <c r="AW333" s="14" t="s">
        <v>35</v>
      </c>
      <c r="AX333" s="14" t="s">
        <v>81</v>
      </c>
      <c r="AY333" s="259" t="s">
        <v>123</v>
      </c>
    </row>
    <row r="334" s="2" customFormat="1" ht="16.5" customHeight="1">
      <c r="A334" s="38"/>
      <c r="B334" s="39"/>
      <c r="C334" s="235" t="s">
        <v>1076</v>
      </c>
      <c r="D334" s="235" t="s">
        <v>166</v>
      </c>
      <c r="E334" s="236" t="s">
        <v>1053</v>
      </c>
      <c r="F334" s="237" t="s">
        <v>1054</v>
      </c>
      <c r="G334" s="238" t="s">
        <v>827</v>
      </c>
      <c r="H334" s="239">
        <v>800.29999999999995</v>
      </c>
      <c r="I334" s="240"/>
      <c r="J334" s="241">
        <f>ROUND(I334*H334,2)</f>
        <v>0</v>
      </c>
      <c r="K334" s="237" t="s">
        <v>19</v>
      </c>
      <c r="L334" s="242"/>
      <c r="M334" s="243" t="s">
        <v>19</v>
      </c>
      <c r="N334" s="244" t="s">
        <v>44</v>
      </c>
      <c r="O334" s="84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15" t="s">
        <v>170</v>
      </c>
      <c r="AT334" s="215" t="s">
        <v>166</v>
      </c>
      <c r="AU334" s="215" t="s">
        <v>83</v>
      </c>
      <c r="AY334" s="17" t="s">
        <v>123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7" t="s">
        <v>81</v>
      </c>
      <c r="BK334" s="216">
        <f>ROUND(I334*H334,2)</f>
        <v>0</v>
      </c>
      <c r="BL334" s="17" t="s">
        <v>131</v>
      </c>
      <c r="BM334" s="215" t="s">
        <v>1077</v>
      </c>
    </row>
    <row r="335" s="2" customFormat="1">
      <c r="A335" s="38"/>
      <c r="B335" s="39"/>
      <c r="C335" s="40"/>
      <c r="D335" s="217" t="s">
        <v>133</v>
      </c>
      <c r="E335" s="40"/>
      <c r="F335" s="218" t="s">
        <v>1054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133</v>
      </c>
      <c r="AU335" s="17" t="s">
        <v>83</v>
      </c>
    </row>
    <row r="336" s="13" customFormat="1">
      <c r="A336" s="13"/>
      <c r="B336" s="224"/>
      <c r="C336" s="225"/>
      <c r="D336" s="217" t="s">
        <v>137</v>
      </c>
      <c r="E336" s="226" t="s">
        <v>19</v>
      </c>
      <c r="F336" s="227" t="s">
        <v>1078</v>
      </c>
      <c r="G336" s="225"/>
      <c r="H336" s="228">
        <v>800.29999999999995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137</v>
      </c>
      <c r="AU336" s="234" t="s">
        <v>83</v>
      </c>
      <c r="AV336" s="13" t="s">
        <v>83</v>
      </c>
      <c r="AW336" s="13" t="s">
        <v>35</v>
      </c>
      <c r="AX336" s="13" t="s">
        <v>73</v>
      </c>
      <c r="AY336" s="234" t="s">
        <v>123</v>
      </c>
    </row>
    <row r="337" s="14" customFormat="1">
      <c r="A337" s="14"/>
      <c r="B337" s="249"/>
      <c r="C337" s="250"/>
      <c r="D337" s="217" t="s">
        <v>137</v>
      </c>
      <c r="E337" s="251" t="s">
        <v>19</v>
      </c>
      <c r="F337" s="252" t="s">
        <v>802</v>
      </c>
      <c r="G337" s="250"/>
      <c r="H337" s="253">
        <v>800.29999999999995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9" t="s">
        <v>137</v>
      </c>
      <c r="AU337" s="259" t="s">
        <v>83</v>
      </c>
      <c r="AV337" s="14" t="s">
        <v>131</v>
      </c>
      <c r="AW337" s="14" t="s">
        <v>35</v>
      </c>
      <c r="AX337" s="14" t="s">
        <v>81</v>
      </c>
      <c r="AY337" s="259" t="s">
        <v>123</v>
      </c>
    </row>
    <row r="338" s="2" customFormat="1" ht="21.75" customHeight="1">
      <c r="A338" s="38"/>
      <c r="B338" s="39"/>
      <c r="C338" s="204" t="s">
        <v>607</v>
      </c>
      <c r="D338" s="204" t="s">
        <v>126</v>
      </c>
      <c r="E338" s="205" t="s">
        <v>1079</v>
      </c>
      <c r="F338" s="206" t="s">
        <v>1080</v>
      </c>
      <c r="G338" s="207" t="s">
        <v>1013</v>
      </c>
      <c r="H338" s="208">
        <v>10</v>
      </c>
      <c r="I338" s="209"/>
      <c r="J338" s="210">
        <f>ROUND(I338*H338,2)</f>
        <v>0</v>
      </c>
      <c r="K338" s="206" t="s">
        <v>19</v>
      </c>
      <c r="L338" s="44"/>
      <c r="M338" s="211" t="s">
        <v>19</v>
      </c>
      <c r="N338" s="212" t="s">
        <v>44</v>
      </c>
      <c r="O338" s="84"/>
      <c r="P338" s="213">
        <f>O338*H338</f>
        <v>0</v>
      </c>
      <c r="Q338" s="213">
        <v>0</v>
      </c>
      <c r="R338" s="213">
        <f>Q338*H338</f>
        <v>0</v>
      </c>
      <c r="S338" s="213">
        <v>0</v>
      </c>
      <c r="T338" s="21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5" t="s">
        <v>131</v>
      </c>
      <c r="AT338" s="215" t="s">
        <v>126</v>
      </c>
      <c r="AU338" s="215" t="s">
        <v>83</v>
      </c>
      <c r="AY338" s="17" t="s">
        <v>123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7" t="s">
        <v>81</v>
      </c>
      <c r="BK338" s="216">
        <f>ROUND(I338*H338,2)</f>
        <v>0</v>
      </c>
      <c r="BL338" s="17" t="s">
        <v>131</v>
      </c>
      <c r="BM338" s="215" t="s">
        <v>1081</v>
      </c>
    </row>
    <row r="339" s="2" customFormat="1">
      <c r="A339" s="38"/>
      <c r="B339" s="39"/>
      <c r="C339" s="40"/>
      <c r="D339" s="217" t="s">
        <v>133</v>
      </c>
      <c r="E339" s="40"/>
      <c r="F339" s="218" t="s">
        <v>1080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133</v>
      </c>
      <c r="AU339" s="17" t="s">
        <v>83</v>
      </c>
    </row>
    <row r="340" s="2" customFormat="1" ht="16.5" customHeight="1">
      <c r="A340" s="38"/>
      <c r="B340" s="39"/>
      <c r="C340" s="235" t="s">
        <v>614</v>
      </c>
      <c r="D340" s="235" t="s">
        <v>166</v>
      </c>
      <c r="E340" s="236" t="s">
        <v>1082</v>
      </c>
      <c r="F340" s="237" t="s">
        <v>1083</v>
      </c>
      <c r="G340" s="238" t="s">
        <v>790</v>
      </c>
      <c r="H340" s="239">
        <v>0.02</v>
      </c>
      <c r="I340" s="240"/>
      <c r="J340" s="241">
        <f>ROUND(I340*H340,2)</f>
        <v>0</v>
      </c>
      <c r="K340" s="237" t="s">
        <v>19</v>
      </c>
      <c r="L340" s="242"/>
      <c r="M340" s="243" t="s">
        <v>19</v>
      </c>
      <c r="N340" s="244" t="s">
        <v>44</v>
      </c>
      <c r="O340" s="84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170</v>
      </c>
      <c r="AT340" s="215" t="s">
        <v>166</v>
      </c>
      <c r="AU340" s="215" t="s">
        <v>83</v>
      </c>
      <c r="AY340" s="17" t="s">
        <v>123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81</v>
      </c>
      <c r="BK340" s="216">
        <f>ROUND(I340*H340,2)</f>
        <v>0</v>
      </c>
      <c r="BL340" s="17" t="s">
        <v>131</v>
      </c>
      <c r="BM340" s="215" t="s">
        <v>1084</v>
      </c>
    </row>
    <row r="341" s="2" customFormat="1">
      <c r="A341" s="38"/>
      <c r="B341" s="39"/>
      <c r="C341" s="40"/>
      <c r="D341" s="217" t="s">
        <v>133</v>
      </c>
      <c r="E341" s="40"/>
      <c r="F341" s="218" t="s">
        <v>1083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133</v>
      </c>
      <c r="AU341" s="17" t="s">
        <v>83</v>
      </c>
    </row>
    <row r="342" s="13" customFormat="1">
      <c r="A342" s="13"/>
      <c r="B342" s="224"/>
      <c r="C342" s="225"/>
      <c r="D342" s="217" t="s">
        <v>137</v>
      </c>
      <c r="E342" s="226" t="s">
        <v>19</v>
      </c>
      <c r="F342" s="227" t="s">
        <v>1085</v>
      </c>
      <c r="G342" s="225"/>
      <c r="H342" s="228">
        <v>0.02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137</v>
      </c>
      <c r="AU342" s="234" t="s">
        <v>83</v>
      </c>
      <c r="AV342" s="13" t="s">
        <v>83</v>
      </c>
      <c r="AW342" s="13" t="s">
        <v>35</v>
      </c>
      <c r="AX342" s="13" t="s">
        <v>73</v>
      </c>
      <c r="AY342" s="234" t="s">
        <v>123</v>
      </c>
    </row>
    <row r="343" s="14" customFormat="1">
      <c r="A343" s="14"/>
      <c r="B343" s="249"/>
      <c r="C343" s="250"/>
      <c r="D343" s="217" t="s">
        <v>137</v>
      </c>
      <c r="E343" s="251" t="s">
        <v>19</v>
      </c>
      <c r="F343" s="252" t="s">
        <v>802</v>
      </c>
      <c r="G343" s="250"/>
      <c r="H343" s="253">
        <v>0.02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9" t="s">
        <v>137</v>
      </c>
      <c r="AU343" s="259" t="s">
        <v>83</v>
      </c>
      <c r="AV343" s="14" t="s">
        <v>131</v>
      </c>
      <c r="AW343" s="14" t="s">
        <v>35</v>
      </c>
      <c r="AX343" s="14" t="s">
        <v>81</v>
      </c>
      <c r="AY343" s="259" t="s">
        <v>123</v>
      </c>
    </row>
    <row r="344" s="2" customFormat="1" ht="21.75" customHeight="1">
      <c r="A344" s="38"/>
      <c r="B344" s="39"/>
      <c r="C344" s="204" t="s">
        <v>618</v>
      </c>
      <c r="D344" s="204" t="s">
        <v>126</v>
      </c>
      <c r="E344" s="205" t="s">
        <v>1086</v>
      </c>
      <c r="F344" s="206" t="s">
        <v>1087</v>
      </c>
      <c r="G344" s="207" t="s">
        <v>1013</v>
      </c>
      <c r="H344" s="208">
        <v>10</v>
      </c>
      <c r="I344" s="209"/>
      <c r="J344" s="210">
        <f>ROUND(I344*H344,2)</f>
        <v>0</v>
      </c>
      <c r="K344" s="206" t="s">
        <v>19</v>
      </c>
      <c r="L344" s="44"/>
      <c r="M344" s="211" t="s">
        <v>19</v>
      </c>
      <c r="N344" s="212" t="s">
        <v>44</v>
      </c>
      <c r="O344" s="84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5" t="s">
        <v>131</v>
      </c>
      <c r="AT344" s="215" t="s">
        <v>126</v>
      </c>
      <c r="AU344" s="215" t="s">
        <v>83</v>
      </c>
      <c r="AY344" s="17" t="s">
        <v>123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7" t="s">
        <v>81</v>
      </c>
      <c r="BK344" s="216">
        <f>ROUND(I344*H344,2)</f>
        <v>0</v>
      </c>
      <c r="BL344" s="17" t="s">
        <v>131</v>
      </c>
      <c r="BM344" s="215" t="s">
        <v>1088</v>
      </c>
    </row>
    <row r="345" s="2" customFormat="1">
      <c r="A345" s="38"/>
      <c r="B345" s="39"/>
      <c r="C345" s="40"/>
      <c r="D345" s="217" t="s">
        <v>133</v>
      </c>
      <c r="E345" s="40"/>
      <c r="F345" s="218" t="s">
        <v>1087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133</v>
      </c>
      <c r="AU345" s="17" t="s">
        <v>83</v>
      </c>
    </row>
    <row r="346" s="2" customFormat="1" ht="16.5" customHeight="1">
      <c r="A346" s="38"/>
      <c r="B346" s="39"/>
      <c r="C346" s="235" t="s">
        <v>623</v>
      </c>
      <c r="D346" s="235" t="s">
        <v>166</v>
      </c>
      <c r="E346" s="236" t="s">
        <v>1058</v>
      </c>
      <c r="F346" s="237" t="s">
        <v>1059</v>
      </c>
      <c r="G346" s="238" t="s">
        <v>827</v>
      </c>
      <c r="H346" s="239">
        <v>2175</v>
      </c>
      <c r="I346" s="240"/>
      <c r="J346" s="241">
        <f>ROUND(I346*H346,2)</f>
        <v>0</v>
      </c>
      <c r="K346" s="237" t="s">
        <v>19</v>
      </c>
      <c r="L346" s="242"/>
      <c r="M346" s="243" t="s">
        <v>19</v>
      </c>
      <c r="N346" s="244" t="s">
        <v>44</v>
      </c>
      <c r="O346" s="84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170</v>
      </c>
      <c r="AT346" s="215" t="s">
        <v>166</v>
      </c>
      <c r="AU346" s="215" t="s">
        <v>83</v>
      </c>
      <c r="AY346" s="17" t="s">
        <v>123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81</v>
      </c>
      <c r="BK346" s="216">
        <f>ROUND(I346*H346,2)</f>
        <v>0</v>
      </c>
      <c r="BL346" s="17" t="s">
        <v>131</v>
      </c>
      <c r="BM346" s="215" t="s">
        <v>1089</v>
      </c>
    </row>
    <row r="347" s="2" customFormat="1">
      <c r="A347" s="38"/>
      <c r="B347" s="39"/>
      <c r="C347" s="40"/>
      <c r="D347" s="217" t="s">
        <v>133</v>
      </c>
      <c r="E347" s="40"/>
      <c r="F347" s="218" t="s">
        <v>1059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133</v>
      </c>
      <c r="AU347" s="17" t="s">
        <v>83</v>
      </c>
    </row>
    <row r="348" s="13" customFormat="1">
      <c r="A348" s="13"/>
      <c r="B348" s="224"/>
      <c r="C348" s="225"/>
      <c r="D348" s="217" t="s">
        <v>137</v>
      </c>
      <c r="E348" s="226" t="s">
        <v>19</v>
      </c>
      <c r="F348" s="227" t="s">
        <v>1090</v>
      </c>
      <c r="G348" s="225"/>
      <c r="H348" s="228">
        <v>2175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137</v>
      </c>
      <c r="AU348" s="234" t="s">
        <v>83</v>
      </c>
      <c r="AV348" s="13" t="s">
        <v>83</v>
      </c>
      <c r="AW348" s="13" t="s">
        <v>35</v>
      </c>
      <c r="AX348" s="13" t="s">
        <v>73</v>
      </c>
      <c r="AY348" s="234" t="s">
        <v>123</v>
      </c>
    </row>
    <row r="349" s="14" customFormat="1">
      <c r="A349" s="14"/>
      <c r="B349" s="249"/>
      <c r="C349" s="250"/>
      <c r="D349" s="217" t="s">
        <v>137</v>
      </c>
      <c r="E349" s="251" t="s">
        <v>19</v>
      </c>
      <c r="F349" s="252" t="s">
        <v>802</v>
      </c>
      <c r="G349" s="250"/>
      <c r="H349" s="253">
        <v>2175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9" t="s">
        <v>137</v>
      </c>
      <c r="AU349" s="259" t="s">
        <v>83</v>
      </c>
      <c r="AV349" s="14" t="s">
        <v>131</v>
      </c>
      <c r="AW349" s="14" t="s">
        <v>35</v>
      </c>
      <c r="AX349" s="14" t="s">
        <v>81</v>
      </c>
      <c r="AY349" s="259" t="s">
        <v>123</v>
      </c>
    </row>
    <row r="350" s="2" customFormat="1" ht="16.5" customHeight="1">
      <c r="A350" s="38"/>
      <c r="B350" s="39"/>
      <c r="C350" s="235" t="s">
        <v>628</v>
      </c>
      <c r="D350" s="235" t="s">
        <v>166</v>
      </c>
      <c r="E350" s="236" t="s">
        <v>1091</v>
      </c>
      <c r="F350" s="237" t="s">
        <v>1092</v>
      </c>
      <c r="G350" s="238" t="s">
        <v>827</v>
      </c>
      <c r="H350" s="239">
        <v>24.300000000000001</v>
      </c>
      <c r="I350" s="240"/>
      <c r="J350" s="241">
        <f>ROUND(I350*H350,2)</f>
        <v>0</v>
      </c>
      <c r="K350" s="237" t="s">
        <v>19</v>
      </c>
      <c r="L350" s="242"/>
      <c r="M350" s="243" t="s">
        <v>19</v>
      </c>
      <c r="N350" s="244" t="s">
        <v>44</v>
      </c>
      <c r="O350" s="84"/>
      <c r="P350" s="213">
        <f>O350*H350</f>
        <v>0</v>
      </c>
      <c r="Q350" s="213">
        <v>0</v>
      </c>
      <c r="R350" s="213">
        <f>Q350*H350</f>
        <v>0</v>
      </c>
      <c r="S350" s="213">
        <v>0</v>
      </c>
      <c r="T350" s="21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5" t="s">
        <v>170</v>
      </c>
      <c r="AT350" s="215" t="s">
        <v>166</v>
      </c>
      <c r="AU350" s="215" t="s">
        <v>83</v>
      </c>
      <c r="AY350" s="17" t="s">
        <v>123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7" t="s">
        <v>81</v>
      </c>
      <c r="BK350" s="216">
        <f>ROUND(I350*H350,2)</f>
        <v>0</v>
      </c>
      <c r="BL350" s="17" t="s">
        <v>131</v>
      </c>
      <c r="BM350" s="215" t="s">
        <v>1093</v>
      </c>
    </row>
    <row r="351" s="2" customFormat="1">
      <c r="A351" s="38"/>
      <c r="B351" s="39"/>
      <c r="C351" s="40"/>
      <c r="D351" s="217" t="s">
        <v>133</v>
      </c>
      <c r="E351" s="40"/>
      <c r="F351" s="218" t="s">
        <v>1092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133</v>
      </c>
      <c r="AU351" s="17" t="s">
        <v>83</v>
      </c>
    </row>
    <row r="352" s="13" customFormat="1">
      <c r="A352" s="13"/>
      <c r="B352" s="224"/>
      <c r="C352" s="225"/>
      <c r="D352" s="217" t="s">
        <v>137</v>
      </c>
      <c r="E352" s="226" t="s">
        <v>19</v>
      </c>
      <c r="F352" s="227" t="s">
        <v>1094</v>
      </c>
      <c r="G352" s="225"/>
      <c r="H352" s="228">
        <v>24.300000000000001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137</v>
      </c>
      <c r="AU352" s="234" t="s">
        <v>83</v>
      </c>
      <c r="AV352" s="13" t="s">
        <v>83</v>
      </c>
      <c r="AW352" s="13" t="s">
        <v>35</v>
      </c>
      <c r="AX352" s="13" t="s">
        <v>73</v>
      </c>
      <c r="AY352" s="234" t="s">
        <v>123</v>
      </c>
    </row>
    <row r="353" s="14" customFormat="1">
      <c r="A353" s="14"/>
      <c r="B353" s="249"/>
      <c r="C353" s="250"/>
      <c r="D353" s="217" t="s">
        <v>137</v>
      </c>
      <c r="E353" s="251" t="s">
        <v>19</v>
      </c>
      <c r="F353" s="252" t="s">
        <v>802</v>
      </c>
      <c r="G353" s="250"/>
      <c r="H353" s="253">
        <v>24.300000000000001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9" t="s">
        <v>137</v>
      </c>
      <c r="AU353" s="259" t="s">
        <v>83</v>
      </c>
      <c r="AV353" s="14" t="s">
        <v>131</v>
      </c>
      <c r="AW353" s="14" t="s">
        <v>35</v>
      </c>
      <c r="AX353" s="14" t="s">
        <v>81</v>
      </c>
      <c r="AY353" s="259" t="s">
        <v>123</v>
      </c>
    </row>
    <row r="354" s="2" customFormat="1" ht="16.5" customHeight="1">
      <c r="A354" s="38"/>
      <c r="B354" s="39"/>
      <c r="C354" s="235" t="s">
        <v>632</v>
      </c>
      <c r="D354" s="235" t="s">
        <v>166</v>
      </c>
      <c r="E354" s="236" t="s">
        <v>891</v>
      </c>
      <c r="F354" s="237" t="s">
        <v>892</v>
      </c>
      <c r="G354" s="238" t="s">
        <v>827</v>
      </c>
      <c r="H354" s="239">
        <v>2000</v>
      </c>
      <c r="I354" s="240"/>
      <c r="J354" s="241">
        <f>ROUND(I354*H354,2)</f>
        <v>0</v>
      </c>
      <c r="K354" s="237" t="s">
        <v>19</v>
      </c>
      <c r="L354" s="242"/>
      <c r="M354" s="243" t="s">
        <v>19</v>
      </c>
      <c r="N354" s="244" t="s">
        <v>44</v>
      </c>
      <c r="O354" s="84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170</v>
      </c>
      <c r="AT354" s="215" t="s">
        <v>166</v>
      </c>
      <c r="AU354" s="215" t="s">
        <v>83</v>
      </c>
      <c r="AY354" s="17" t="s">
        <v>123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81</v>
      </c>
      <c r="BK354" s="216">
        <f>ROUND(I354*H354,2)</f>
        <v>0</v>
      </c>
      <c r="BL354" s="17" t="s">
        <v>131</v>
      </c>
      <c r="BM354" s="215" t="s">
        <v>1095</v>
      </c>
    </row>
    <row r="355" s="2" customFormat="1">
      <c r="A355" s="38"/>
      <c r="B355" s="39"/>
      <c r="C355" s="40"/>
      <c r="D355" s="217" t="s">
        <v>133</v>
      </c>
      <c r="E355" s="40"/>
      <c r="F355" s="218" t="s">
        <v>892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133</v>
      </c>
      <c r="AU355" s="17" t="s">
        <v>83</v>
      </c>
    </row>
    <row r="356" s="13" customFormat="1">
      <c r="A356" s="13"/>
      <c r="B356" s="224"/>
      <c r="C356" s="225"/>
      <c r="D356" s="217" t="s">
        <v>137</v>
      </c>
      <c r="E356" s="226" t="s">
        <v>19</v>
      </c>
      <c r="F356" s="227" t="s">
        <v>1096</v>
      </c>
      <c r="G356" s="225"/>
      <c r="H356" s="228">
        <v>2000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137</v>
      </c>
      <c r="AU356" s="234" t="s">
        <v>83</v>
      </c>
      <c r="AV356" s="13" t="s">
        <v>83</v>
      </c>
      <c r="AW356" s="13" t="s">
        <v>35</v>
      </c>
      <c r="AX356" s="13" t="s">
        <v>73</v>
      </c>
      <c r="AY356" s="234" t="s">
        <v>123</v>
      </c>
    </row>
    <row r="357" s="14" customFormat="1">
      <c r="A357" s="14"/>
      <c r="B357" s="249"/>
      <c r="C357" s="250"/>
      <c r="D357" s="217" t="s">
        <v>137</v>
      </c>
      <c r="E357" s="251" t="s">
        <v>19</v>
      </c>
      <c r="F357" s="252" t="s">
        <v>802</v>
      </c>
      <c r="G357" s="250"/>
      <c r="H357" s="253">
        <v>2000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137</v>
      </c>
      <c r="AU357" s="259" t="s">
        <v>83</v>
      </c>
      <c r="AV357" s="14" t="s">
        <v>131</v>
      </c>
      <c r="AW357" s="14" t="s">
        <v>35</v>
      </c>
      <c r="AX357" s="14" t="s">
        <v>81</v>
      </c>
      <c r="AY357" s="259" t="s">
        <v>123</v>
      </c>
    </row>
    <row r="358" s="2" customFormat="1" ht="16.5" customHeight="1">
      <c r="A358" s="38"/>
      <c r="B358" s="39"/>
      <c r="C358" s="235" t="s">
        <v>1097</v>
      </c>
      <c r="D358" s="235" t="s">
        <v>166</v>
      </c>
      <c r="E358" s="236" t="s">
        <v>1098</v>
      </c>
      <c r="F358" s="237" t="s">
        <v>1099</v>
      </c>
      <c r="G358" s="238" t="s">
        <v>827</v>
      </c>
      <c r="H358" s="239">
        <v>2850</v>
      </c>
      <c r="I358" s="240"/>
      <c r="J358" s="241">
        <f>ROUND(I358*H358,2)</f>
        <v>0</v>
      </c>
      <c r="K358" s="237" t="s">
        <v>19</v>
      </c>
      <c r="L358" s="242"/>
      <c r="M358" s="243" t="s">
        <v>19</v>
      </c>
      <c r="N358" s="244" t="s">
        <v>44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170</v>
      </c>
      <c r="AT358" s="215" t="s">
        <v>166</v>
      </c>
      <c r="AU358" s="215" t="s">
        <v>83</v>
      </c>
      <c r="AY358" s="17" t="s">
        <v>123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81</v>
      </c>
      <c r="BK358" s="216">
        <f>ROUND(I358*H358,2)</f>
        <v>0</v>
      </c>
      <c r="BL358" s="17" t="s">
        <v>131</v>
      </c>
      <c r="BM358" s="215" t="s">
        <v>1100</v>
      </c>
    </row>
    <row r="359" s="2" customFormat="1">
      <c r="A359" s="38"/>
      <c r="B359" s="39"/>
      <c r="C359" s="40"/>
      <c r="D359" s="217" t="s">
        <v>133</v>
      </c>
      <c r="E359" s="40"/>
      <c r="F359" s="218" t="s">
        <v>1099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133</v>
      </c>
      <c r="AU359" s="17" t="s">
        <v>83</v>
      </c>
    </row>
    <row r="360" s="13" customFormat="1">
      <c r="A360" s="13"/>
      <c r="B360" s="224"/>
      <c r="C360" s="225"/>
      <c r="D360" s="217" t="s">
        <v>137</v>
      </c>
      <c r="E360" s="226" t="s">
        <v>19</v>
      </c>
      <c r="F360" s="227" t="s">
        <v>1101</v>
      </c>
      <c r="G360" s="225"/>
      <c r="H360" s="228">
        <v>2850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137</v>
      </c>
      <c r="AU360" s="234" t="s">
        <v>83</v>
      </c>
      <c r="AV360" s="13" t="s">
        <v>83</v>
      </c>
      <c r="AW360" s="13" t="s">
        <v>35</v>
      </c>
      <c r="AX360" s="13" t="s">
        <v>73</v>
      </c>
      <c r="AY360" s="234" t="s">
        <v>123</v>
      </c>
    </row>
    <row r="361" s="14" customFormat="1">
      <c r="A361" s="14"/>
      <c r="B361" s="249"/>
      <c r="C361" s="250"/>
      <c r="D361" s="217" t="s">
        <v>137</v>
      </c>
      <c r="E361" s="251" t="s">
        <v>19</v>
      </c>
      <c r="F361" s="252" t="s">
        <v>802</v>
      </c>
      <c r="G361" s="250"/>
      <c r="H361" s="253">
        <v>2850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9" t="s">
        <v>137</v>
      </c>
      <c r="AU361" s="259" t="s">
        <v>83</v>
      </c>
      <c r="AV361" s="14" t="s">
        <v>131</v>
      </c>
      <c r="AW361" s="14" t="s">
        <v>35</v>
      </c>
      <c r="AX361" s="14" t="s">
        <v>81</v>
      </c>
      <c r="AY361" s="259" t="s">
        <v>123</v>
      </c>
    </row>
    <row r="362" s="2" customFormat="1" ht="16.5" customHeight="1">
      <c r="A362" s="38"/>
      <c r="B362" s="39"/>
      <c r="C362" s="235" t="s">
        <v>637</v>
      </c>
      <c r="D362" s="235" t="s">
        <v>166</v>
      </c>
      <c r="E362" s="236" t="s">
        <v>1102</v>
      </c>
      <c r="F362" s="237" t="s">
        <v>1103</v>
      </c>
      <c r="G362" s="238" t="s">
        <v>827</v>
      </c>
      <c r="H362" s="239">
        <v>1.2</v>
      </c>
      <c r="I362" s="240"/>
      <c r="J362" s="241">
        <f>ROUND(I362*H362,2)</f>
        <v>0</v>
      </c>
      <c r="K362" s="237" t="s">
        <v>19</v>
      </c>
      <c r="L362" s="242"/>
      <c r="M362" s="243" t="s">
        <v>19</v>
      </c>
      <c r="N362" s="244" t="s">
        <v>44</v>
      </c>
      <c r="O362" s="84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170</v>
      </c>
      <c r="AT362" s="215" t="s">
        <v>166</v>
      </c>
      <c r="AU362" s="215" t="s">
        <v>83</v>
      </c>
      <c r="AY362" s="17" t="s">
        <v>123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81</v>
      </c>
      <c r="BK362" s="216">
        <f>ROUND(I362*H362,2)</f>
        <v>0</v>
      </c>
      <c r="BL362" s="17" t="s">
        <v>131</v>
      </c>
      <c r="BM362" s="215" t="s">
        <v>1104</v>
      </c>
    </row>
    <row r="363" s="2" customFormat="1">
      <c r="A363" s="38"/>
      <c r="B363" s="39"/>
      <c r="C363" s="40"/>
      <c r="D363" s="217" t="s">
        <v>133</v>
      </c>
      <c r="E363" s="40"/>
      <c r="F363" s="218" t="s">
        <v>1103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133</v>
      </c>
      <c r="AU363" s="17" t="s">
        <v>83</v>
      </c>
    </row>
    <row r="364" s="13" customFormat="1">
      <c r="A364" s="13"/>
      <c r="B364" s="224"/>
      <c r="C364" s="225"/>
      <c r="D364" s="217" t="s">
        <v>137</v>
      </c>
      <c r="E364" s="226" t="s">
        <v>19</v>
      </c>
      <c r="F364" s="227" t="s">
        <v>1105</v>
      </c>
      <c r="G364" s="225"/>
      <c r="H364" s="228">
        <v>1.2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137</v>
      </c>
      <c r="AU364" s="234" t="s">
        <v>83</v>
      </c>
      <c r="AV364" s="13" t="s">
        <v>83</v>
      </c>
      <c r="AW364" s="13" t="s">
        <v>35</v>
      </c>
      <c r="AX364" s="13" t="s">
        <v>73</v>
      </c>
      <c r="AY364" s="234" t="s">
        <v>123</v>
      </c>
    </row>
    <row r="365" s="14" customFormat="1">
      <c r="A365" s="14"/>
      <c r="B365" s="249"/>
      <c r="C365" s="250"/>
      <c r="D365" s="217" t="s">
        <v>137</v>
      </c>
      <c r="E365" s="251" t="s">
        <v>19</v>
      </c>
      <c r="F365" s="252" t="s">
        <v>802</v>
      </c>
      <c r="G365" s="250"/>
      <c r="H365" s="253">
        <v>1.2</v>
      </c>
      <c r="I365" s="254"/>
      <c r="J365" s="250"/>
      <c r="K365" s="250"/>
      <c r="L365" s="255"/>
      <c r="M365" s="256"/>
      <c r="N365" s="257"/>
      <c r="O365" s="257"/>
      <c r="P365" s="257"/>
      <c r="Q365" s="257"/>
      <c r="R365" s="257"/>
      <c r="S365" s="257"/>
      <c r="T365" s="25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9" t="s">
        <v>137</v>
      </c>
      <c r="AU365" s="259" t="s">
        <v>83</v>
      </c>
      <c r="AV365" s="14" t="s">
        <v>131</v>
      </c>
      <c r="AW365" s="14" t="s">
        <v>35</v>
      </c>
      <c r="AX365" s="14" t="s">
        <v>81</v>
      </c>
      <c r="AY365" s="259" t="s">
        <v>123</v>
      </c>
    </row>
    <row r="366" s="2" customFormat="1" ht="16.5" customHeight="1">
      <c r="A366" s="38"/>
      <c r="B366" s="39"/>
      <c r="C366" s="235" t="s">
        <v>641</v>
      </c>
      <c r="D366" s="235" t="s">
        <v>166</v>
      </c>
      <c r="E366" s="236" t="s">
        <v>1106</v>
      </c>
      <c r="F366" s="237" t="s">
        <v>1107</v>
      </c>
      <c r="G366" s="238" t="s">
        <v>827</v>
      </c>
      <c r="H366" s="239">
        <v>41.700000000000003</v>
      </c>
      <c r="I366" s="240"/>
      <c r="J366" s="241">
        <f>ROUND(I366*H366,2)</f>
        <v>0</v>
      </c>
      <c r="K366" s="237" t="s">
        <v>19</v>
      </c>
      <c r="L366" s="242"/>
      <c r="M366" s="243" t="s">
        <v>19</v>
      </c>
      <c r="N366" s="244" t="s">
        <v>44</v>
      </c>
      <c r="O366" s="84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170</v>
      </c>
      <c r="AT366" s="215" t="s">
        <v>166</v>
      </c>
      <c r="AU366" s="215" t="s">
        <v>83</v>
      </c>
      <c r="AY366" s="17" t="s">
        <v>123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81</v>
      </c>
      <c r="BK366" s="216">
        <f>ROUND(I366*H366,2)</f>
        <v>0</v>
      </c>
      <c r="BL366" s="17" t="s">
        <v>131</v>
      </c>
      <c r="BM366" s="215" t="s">
        <v>1108</v>
      </c>
    </row>
    <row r="367" s="2" customFormat="1">
      <c r="A367" s="38"/>
      <c r="B367" s="39"/>
      <c r="C367" s="40"/>
      <c r="D367" s="217" t="s">
        <v>133</v>
      </c>
      <c r="E367" s="40"/>
      <c r="F367" s="218" t="s">
        <v>1107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133</v>
      </c>
      <c r="AU367" s="17" t="s">
        <v>83</v>
      </c>
    </row>
    <row r="368" s="13" customFormat="1">
      <c r="A368" s="13"/>
      <c r="B368" s="224"/>
      <c r="C368" s="225"/>
      <c r="D368" s="217" t="s">
        <v>137</v>
      </c>
      <c r="E368" s="226" t="s">
        <v>19</v>
      </c>
      <c r="F368" s="227" t="s">
        <v>1109</v>
      </c>
      <c r="G368" s="225"/>
      <c r="H368" s="228">
        <v>41.700000000000003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137</v>
      </c>
      <c r="AU368" s="234" t="s">
        <v>83</v>
      </c>
      <c r="AV368" s="13" t="s">
        <v>83</v>
      </c>
      <c r="AW368" s="13" t="s">
        <v>35</v>
      </c>
      <c r="AX368" s="13" t="s">
        <v>73</v>
      </c>
      <c r="AY368" s="234" t="s">
        <v>123</v>
      </c>
    </row>
    <row r="369" s="14" customFormat="1">
      <c r="A369" s="14"/>
      <c r="B369" s="249"/>
      <c r="C369" s="250"/>
      <c r="D369" s="217" t="s">
        <v>137</v>
      </c>
      <c r="E369" s="251" t="s">
        <v>19</v>
      </c>
      <c r="F369" s="252" t="s">
        <v>802</v>
      </c>
      <c r="G369" s="250"/>
      <c r="H369" s="253">
        <v>41.700000000000003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137</v>
      </c>
      <c r="AU369" s="259" t="s">
        <v>83</v>
      </c>
      <c r="AV369" s="14" t="s">
        <v>131</v>
      </c>
      <c r="AW369" s="14" t="s">
        <v>35</v>
      </c>
      <c r="AX369" s="14" t="s">
        <v>81</v>
      </c>
      <c r="AY369" s="259" t="s">
        <v>123</v>
      </c>
    </row>
    <row r="370" s="2" customFormat="1" ht="16.5" customHeight="1">
      <c r="A370" s="38"/>
      <c r="B370" s="39"/>
      <c r="C370" s="235" t="s">
        <v>531</v>
      </c>
      <c r="D370" s="235" t="s">
        <v>166</v>
      </c>
      <c r="E370" s="236" t="s">
        <v>1110</v>
      </c>
      <c r="F370" s="237" t="s">
        <v>1111</v>
      </c>
      <c r="G370" s="238" t="s">
        <v>827</v>
      </c>
      <c r="H370" s="239">
        <v>4050</v>
      </c>
      <c r="I370" s="240"/>
      <c r="J370" s="241">
        <f>ROUND(I370*H370,2)</f>
        <v>0</v>
      </c>
      <c r="K370" s="237" t="s">
        <v>19</v>
      </c>
      <c r="L370" s="242"/>
      <c r="M370" s="243" t="s">
        <v>19</v>
      </c>
      <c r="N370" s="244" t="s">
        <v>44</v>
      </c>
      <c r="O370" s="84"/>
      <c r="P370" s="213">
        <f>O370*H370</f>
        <v>0</v>
      </c>
      <c r="Q370" s="213">
        <v>0</v>
      </c>
      <c r="R370" s="213">
        <f>Q370*H370</f>
        <v>0</v>
      </c>
      <c r="S370" s="213">
        <v>0</v>
      </c>
      <c r="T370" s="21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5" t="s">
        <v>170</v>
      </c>
      <c r="AT370" s="215" t="s">
        <v>166</v>
      </c>
      <c r="AU370" s="215" t="s">
        <v>83</v>
      </c>
      <c r="AY370" s="17" t="s">
        <v>123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7" t="s">
        <v>81</v>
      </c>
      <c r="BK370" s="216">
        <f>ROUND(I370*H370,2)</f>
        <v>0</v>
      </c>
      <c r="BL370" s="17" t="s">
        <v>131</v>
      </c>
      <c r="BM370" s="215" t="s">
        <v>1112</v>
      </c>
    </row>
    <row r="371" s="2" customFormat="1">
      <c r="A371" s="38"/>
      <c r="B371" s="39"/>
      <c r="C371" s="40"/>
      <c r="D371" s="217" t="s">
        <v>133</v>
      </c>
      <c r="E371" s="40"/>
      <c r="F371" s="218" t="s">
        <v>1111</v>
      </c>
      <c r="G371" s="40"/>
      <c r="H371" s="40"/>
      <c r="I371" s="219"/>
      <c r="J371" s="40"/>
      <c r="K371" s="40"/>
      <c r="L371" s="44"/>
      <c r="M371" s="220"/>
      <c r="N371" s="221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133</v>
      </c>
      <c r="AU371" s="17" t="s">
        <v>83</v>
      </c>
    </row>
    <row r="372" s="13" customFormat="1">
      <c r="A372" s="13"/>
      <c r="B372" s="224"/>
      <c r="C372" s="225"/>
      <c r="D372" s="217" t="s">
        <v>137</v>
      </c>
      <c r="E372" s="226" t="s">
        <v>19</v>
      </c>
      <c r="F372" s="227" t="s">
        <v>1113</v>
      </c>
      <c r="G372" s="225"/>
      <c r="H372" s="228">
        <v>4050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137</v>
      </c>
      <c r="AU372" s="234" t="s">
        <v>83</v>
      </c>
      <c r="AV372" s="13" t="s">
        <v>83</v>
      </c>
      <c r="AW372" s="13" t="s">
        <v>35</v>
      </c>
      <c r="AX372" s="13" t="s">
        <v>73</v>
      </c>
      <c r="AY372" s="234" t="s">
        <v>123</v>
      </c>
    </row>
    <row r="373" s="14" customFormat="1">
      <c r="A373" s="14"/>
      <c r="B373" s="249"/>
      <c r="C373" s="250"/>
      <c r="D373" s="217" t="s">
        <v>137</v>
      </c>
      <c r="E373" s="251" t="s">
        <v>19</v>
      </c>
      <c r="F373" s="252" t="s">
        <v>802</v>
      </c>
      <c r="G373" s="250"/>
      <c r="H373" s="253">
        <v>4050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137</v>
      </c>
      <c r="AU373" s="259" t="s">
        <v>83</v>
      </c>
      <c r="AV373" s="14" t="s">
        <v>131</v>
      </c>
      <c r="AW373" s="14" t="s">
        <v>35</v>
      </c>
      <c r="AX373" s="14" t="s">
        <v>81</v>
      </c>
      <c r="AY373" s="259" t="s">
        <v>123</v>
      </c>
    </row>
    <row r="374" s="2" customFormat="1" ht="16.5" customHeight="1">
      <c r="A374" s="38"/>
      <c r="B374" s="39"/>
      <c r="C374" s="235" t="s">
        <v>538</v>
      </c>
      <c r="D374" s="235" t="s">
        <v>166</v>
      </c>
      <c r="E374" s="236" t="s">
        <v>1114</v>
      </c>
      <c r="F374" s="237" t="s">
        <v>1115</v>
      </c>
      <c r="G374" s="238" t="s">
        <v>827</v>
      </c>
      <c r="H374" s="239">
        <v>950</v>
      </c>
      <c r="I374" s="240"/>
      <c r="J374" s="241">
        <f>ROUND(I374*H374,2)</f>
        <v>0</v>
      </c>
      <c r="K374" s="237" t="s">
        <v>19</v>
      </c>
      <c r="L374" s="242"/>
      <c r="M374" s="243" t="s">
        <v>19</v>
      </c>
      <c r="N374" s="244" t="s">
        <v>44</v>
      </c>
      <c r="O374" s="84"/>
      <c r="P374" s="213">
        <f>O374*H374</f>
        <v>0</v>
      </c>
      <c r="Q374" s="213">
        <v>0</v>
      </c>
      <c r="R374" s="213">
        <f>Q374*H374</f>
        <v>0</v>
      </c>
      <c r="S374" s="213">
        <v>0</v>
      </c>
      <c r="T374" s="21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15" t="s">
        <v>170</v>
      </c>
      <c r="AT374" s="215" t="s">
        <v>166</v>
      </c>
      <c r="AU374" s="215" t="s">
        <v>83</v>
      </c>
      <c r="AY374" s="17" t="s">
        <v>123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7" t="s">
        <v>81</v>
      </c>
      <c r="BK374" s="216">
        <f>ROUND(I374*H374,2)</f>
        <v>0</v>
      </c>
      <c r="BL374" s="17" t="s">
        <v>131</v>
      </c>
      <c r="BM374" s="215" t="s">
        <v>1116</v>
      </c>
    </row>
    <row r="375" s="2" customFormat="1">
      <c r="A375" s="38"/>
      <c r="B375" s="39"/>
      <c r="C375" s="40"/>
      <c r="D375" s="217" t="s">
        <v>133</v>
      </c>
      <c r="E375" s="40"/>
      <c r="F375" s="218" t="s">
        <v>1115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133</v>
      </c>
      <c r="AU375" s="17" t="s">
        <v>83</v>
      </c>
    </row>
    <row r="376" s="13" customFormat="1">
      <c r="A376" s="13"/>
      <c r="B376" s="224"/>
      <c r="C376" s="225"/>
      <c r="D376" s="217" t="s">
        <v>137</v>
      </c>
      <c r="E376" s="226" t="s">
        <v>19</v>
      </c>
      <c r="F376" s="227" t="s">
        <v>1117</v>
      </c>
      <c r="G376" s="225"/>
      <c r="H376" s="228">
        <v>950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137</v>
      </c>
      <c r="AU376" s="234" t="s">
        <v>83</v>
      </c>
      <c r="AV376" s="13" t="s">
        <v>83</v>
      </c>
      <c r="AW376" s="13" t="s">
        <v>35</v>
      </c>
      <c r="AX376" s="13" t="s">
        <v>73</v>
      </c>
      <c r="AY376" s="234" t="s">
        <v>123</v>
      </c>
    </row>
    <row r="377" s="14" customFormat="1">
      <c r="A377" s="14"/>
      <c r="B377" s="249"/>
      <c r="C377" s="250"/>
      <c r="D377" s="217" t="s">
        <v>137</v>
      </c>
      <c r="E377" s="251" t="s">
        <v>19</v>
      </c>
      <c r="F377" s="252" t="s">
        <v>802</v>
      </c>
      <c r="G377" s="250"/>
      <c r="H377" s="253">
        <v>950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137</v>
      </c>
      <c r="AU377" s="259" t="s">
        <v>83</v>
      </c>
      <c r="AV377" s="14" t="s">
        <v>131</v>
      </c>
      <c r="AW377" s="14" t="s">
        <v>35</v>
      </c>
      <c r="AX377" s="14" t="s">
        <v>81</v>
      </c>
      <c r="AY377" s="259" t="s">
        <v>123</v>
      </c>
    </row>
    <row r="378" s="2" customFormat="1" ht="16.5" customHeight="1">
      <c r="A378" s="38"/>
      <c r="B378" s="39"/>
      <c r="C378" s="235" t="s">
        <v>545</v>
      </c>
      <c r="D378" s="235" t="s">
        <v>166</v>
      </c>
      <c r="E378" s="236" t="s">
        <v>1118</v>
      </c>
      <c r="F378" s="237" t="s">
        <v>1119</v>
      </c>
      <c r="G378" s="238" t="s">
        <v>827</v>
      </c>
      <c r="H378" s="239">
        <v>1160</v>
      </c>
      <c r="I378" s="240"/>
      <c r="J378" s="241">
        <f>ROUND(I378*H378,2)</f>
        <v>0</v>
      </c>
      <c r="K378" s="237" t="s">
        <v>19</v>
      </c>
      <c r="L378" s="242"/>
      <c r="M378" s="243" t="s">
        <v>19</v>
      </c>
      <c r="N378" s="244" t="s">
        <v>44</v>
      </c>
      <c r="O378" s="84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170</v>
      </c>
      <c r="AT378" s="215" t="s">
        <v>166</v>
      </c>
      <c r="AU378" s="215" t="s">
        <v>83</v>
      </c>
      <c r="AY378" s="17" t="s">
        <v>123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81</v>
      </c>
      <c r="BK378" s="216">
        <f>ROUND(I378*H378,2)</f>
        <v>0</v>
      </c>
      <c r="BL378" s="17" t="s">
        <v>131</v>
      </c>
      <c r="BM378" s="215" t="s">
        <v>1120</v>
      </c>
    </row>
    <row r="379" s="2" customFormat="1">
      <c r="A379" s="38"/>
      <c r="B379" s="39"/>
      <c r="C379" s="40"/>
      <c r="D379" s="217" t="s">
        <v>133</v>
      </c>
      <c r="E379" s="40"/>
      <c r="F379" s="218" t="s">
        <v>1119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133</v>
      </c>
      <c r="AU379" s="17" t="s">
        <v>83</v>
      </c>
    </row>
    <row r="380" s="13" customFormat="1">
      <c r="A380" s="13"/>
      <c r="B380" s="224"/>
      <c r="C380" s="225"/>
      <c r="D380" s="217" t="s">
        <v>137</v>
      </c>
      <c r="E380" s="226" t="s">
        <v>19</v>
      </c>
      <c r="F380" s="227" t="s">
        <v>1121</v>
      </c>
      <c r="G380" s="225"/>
      <c r="H380" s="228">
        <v>1160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137</v>
      </c>
      <c r="AU380" s="234" t="s">
        <v>83</v>
      </c>
      <c r="AV380" s="13" t="s">
        <v>83</v>
      </c>
      <c r="AW380" s="13" t="s">
        <v>35</v>
      </c>
      <c r="AX380" s="13" t="s">
        <v>73</v>
      </c>
      <c r="AY380" s="234" t="s">
        <v>123</v>
      </c>
    </row>
    <row r="381" s="14" customFormat="1">
      <c r="A381" s="14"/>
      <c r="B381" s="249"/>
      <c r="C381" s="250"/>
      <c r="D381" s="217" t="s">
        <v>137</v>
      </c>
      <c r="E381" s="251" t="s">
        <v>19</v>
      </c>
      <c r="F381" s="252" t="s">
        <v>802</v>
      </c>
      <c r="G381" s="250"/>
      <c r="H381" s="253">
        <v>1160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137</v>
      </c>
      <c r="AU381" s="259" t="s">
        <v>83</v>
      </c>
      <c r="AV381" s="14" t="s">
        <v>131</v>
      </c>
      <c r="AW381" s="14" t="s">
        <v>35</v>
      </c>
      <c r="AX381" s="14" t="s">
        <v>81</v>
      </c>
      <c r="AY381" s="259" t="s">
        <v>123</v>
      </c>
    </row>
    <row r="382" s="2" customFormat="1" ht="16.5" customHeight="1">
      <c r="A382" s="38"/>
      <c r="B382" s="39"/>
      <c r="C382" s="235" t="s">
        <v>552</v>
      </c>
      <c r="D382" s="235" t="s">
        <v>166</v>
      </c>
      <c r="E382" s="236" t="s">
        <v>1122</v>
      </c>
      <c r="F382" s="237" t="s">
        <v>1123</v>
      </c>
      <c r="G382" s="238" t="s">
        <v>827</v>
      </c>
      <c r="H382" s="239">
        <v>1400</v>
      </c>
      <c r="I382" s="240"/>
      <c r="J382" s="241">
        <f>ROUND(I382*H382,2)</f>
        <v>0</v>
      </c>
      <c r="K382" s="237" t="s">
        <v>19</v>
      </c>
      <c r="L382" s="242"/>
      <c r="M382" s="243" t="s">
        <v>19</v>
      </c>
      <c r="N382" s="244" t="s">
        <v>44</v>
      </c>
      <c r="O382" s="84"/>
      <c r="P382" s="213">
        <f>O382*H382</f>
        <v>0</v>
      </c>
      <c r="Q382" s="213">
        <v>0</v>
      </c>
      <c r="R382" s="213">
        <f>Q382*H382</f>
        <v>0</v>
      </c>
      <c r="S382" s="213">
        <v>0</v>
      </c>
      <c r="T382" s="21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15" t="s">
        <v>170</v>
      </c>
      <c r="AT382" s="215" t="s">
        <v>166</v>
      </c>
      <c r="AU382" s="215" t="s">
        <v>83</v>
      </c>
      <c r="AY382" s="17" t="s">
        <v>123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7" t="s">
        <v>81</v>
      </c>
      <c r="BK382" s="216">
        <f>ROUND(I382*H382,2)</f>
        <v>0</v>
      </c>
      <c r="BL382" s="17" t="s">
        <v>131</v>
      </c>
      <c r="BM382" s="215" t="s">
        <v>1124</v>
      </c>
    </row>
    <row r="383" s="2" customFormat="1">
      <c r="A383" s="38"/>
      <c r="B383" s="39"/>
      <c r="C383" s="40"/>
      <c r="D383" s="217" t="s">
        <v>133</v>
      </c>
      <c r="E383" s="40"/>
      <c r="F383" s="218" t="s">
        <v>1123</v>
      </c>
      <c r="G383" s="40"/>
      <c r="H383" s="40"/>
      <c r="I383" s="219"/>
      <c r="J383" s="40"/>
      <c r="K383" s="40"/>
      <c r="L383" s="44"/>
      <c r="M383" s="220"/>
      <c r="N383" s="22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133</v>
      </c>
      <c r="AU383" s="17" t="s">
        <v>83</v>
      </c>
    </row>
    <row r="384" s="13" customFormat="1">
      <c r="A384" s="13"/>
      <c r="B384" s="224"/>
      <c r="C384" s="225"/>
      <c r="D384" s="217" t="s">
        <v>137</v>
      </c>
      <c r="E384" s="226" t="s">
        <v>19</v>
      </c>
      <c r="F384" s="227" t="s">
        <v>1125</v>
      </c>
      <c r="G384" s="225"/>
      <c r="H384" s="228">
        <v>1400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137</v>
      </c>
      <c r="AU384" s="234" t="s">
        <v>83</v>
      </c>
      <c r="AV384" s="13" t="s">
        <v>83</v>
      </c>
      <c r="AW384" s="13" t="s">
        <v>35</v>
      </c>
      <c r="AX384" s="13" t="s">
        <v>73</v>
      </c>
      <c r="AY384" s="234" t="s">
        <v>123</v>
      </c>
    </row>
    <row r="385" s="14" customFormat="1">
      <c r="A385" s="14"/>
      <c r="B385" s="249"/>
      <c r="C385" s="250"/>
      <c r="D385" s="217" t="s">
        <v>137</v>
      </c>
      <c r="E385" s="251" t="s">
        <v>19</v>
      </c>
      <c r="F385" s="252" t="s">
        <v>802</v>
      </c>
      <c r="G385" s="250"/>
      <c r="H385" s="253">
        <v>1400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137</v>
      </c>
      <c r="AU385" s="259" t="s">
        <v>83</v>
      </c>
      <c r="AV385" s="14" t="s">
        <v>131</v>
      </c>
      <c r="AW385" s="14" t="s">
        <v>35</v>
      </c>
      <c r="AX385" s="14" t="s">
        <v>81</v>
      </c>
      <c r="AY385" s="259" t="s">
        <v>123</v>
      </c>
    </row>
    <row r="386" s="2" customFormat="1" ht="21.75" customHeight="1">
      <c r="A386" s="38"/>
      <c r="B386" s="39"/>
      <c r="C386" s="204" t="s">
        <v>559</v>
      </c>
      <c r="D386" s="204" t="s">
        <v>126</v>
      </c>
      <c r="E386" s="205" t="s">
        <v>1126</v>
      </c>
      <c r="F386" s="206" t="s">
        <v>1127</v>
      </c>
      <c r="G386" s="207" t="s">
        <v>1013</v>
      </c>
      <c r="H386" s="208">
        <v>10</v>
      </c>
      <c r="I386" s="209"/>
      <c r="J386" s="210">
        <f>ROUND(I386*H386,2)</f>
        <v>0</v>
      </c>
      <c r="K386" s="206" t="s">
        <v>19</v>
      </c>
      <c r="L386" s="44"/>
      <c r="M386" s="211" t="s">
        <v>19</v>
      </c>
      <c r="N386" s="212" t="s">
        <v>44</v>
      </c>
      <c r="O386" s="84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131</v>
      </c>
      <c r="AT386" s="215" t="s">
        <v>126</v>
      </c>
      <c r="AU386" s="215" t="s">
        <v>83</v>
      </c>
      <c r="AY386" s="17" t="s">
        <v>123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81</v>
      </c>
      <c r="BK386" s="216">
        <f>ROUND(I386*H386,2)</f>
        <v>0</v>
      </c>
      <c r="BL386" s="17" t="s">
        <v>131</v>
      </c>
      <c r="BM386" s="215" t="s">
        <v>1128</v>
      </c>
    </row>
    <row r="387" s="2" customFormat="1">
      <c r="A387" s="38"/>
      <c r="B387" s="39"/>
      <c r="C387" s="40"/>
      <c r="D387" s="217" t="s">
        <v>133</v>
      </c>
      <c r="E387" s="40"/>
      <c r="F387" s="218" t="s">
        <v>1127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133</v>
      </c>
      <c r="AU387" s="17" t="s">
        <v>83</v>
      </c>
    </row>
    <row r="388" s="2" customFormat="1" ht="16.5" customHeight="1">
      <c r="A388" s="38"/>
      <c r="B388" s="39"/>
      <c r="C388" s="204" t="s">
        <v>565</v>
      </c>
      <c r="D388" s="204" t="s">
        <v>126</v>
      </c>
      <c r="E388" s="205" t="s">
        <v>1129</v>
      </c>
      <c r="F388" s="206" t="s">
        <v>1130</v>
      </c>
      <c r="G388" s="207" t="s">
        <v>1013</v>
      </c>
      <c r="H388" s="208">
        <v>10</v>
      </c>
      <c r="I388" s="209"/>
      <c r="J388" s="210">
        <f>ROUND(I388*H388,2)</f>
        <v>0</v>
      </c>
      <c r="K388" s="206" t="s">
        <v>19</v>
      </c>
      <c r="L388" s="44"/>
      <c r="M388" s="211" t="s">
        <v>19</v>
      </c>
      <c r="N388" s="212" t="s">
        <v>44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131</v>
      </c>
      <c r="AT388" s="215" t="s">
        <v>126</v>
      </c>
      <c r="AU388" s="215" t="s">
        <v>83</v>
      </c>
      <c r="AY388" s="17" t="s">
        <v>123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81</v>
      </c>
      <c r="BK388" s="216">
        <f>ROUND(I388*H388,2)</f>
        <v>0</v>
      </c>
      <c r="BL388" s="17" t="s">
        <v>131</v>
      </c>
      <c r="BM388" s="215" t="s">
        <v>1131</v>
      </c>
    </row>
    <row r="389" s="2" customFormat="1">
      <c r="A389" s="38"/>
      <c r="B389" s="39"/>
      <c r="C389" s="40"/>
      <c r="D389" s="217" t="s">
        <v>133</v>
      </c>
      <c r="E389" s="40"/>
      <c r="F389" s="218" t="s">
        <v>1130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133</v>
      </c>
      <c r="AU389" s="17" t="s">
        <v>83</v>
      </c>
    </row>
    <row r="390" s="2" customFormat="1" ht="16.5" customHeight="1">
      <c r="A390" s="38"/>
      <c r="B390" s="39"/>
      <c r="C390" s="235" t="s">
        <v>587</v>
      </c>
      <c r="D390" s="235" t="s">
        <v>166</v>
      </c>
      <c r="E390" s="236" t="s">
        <v>891</v>
      </c>
      <c r="F390" s="237" t="s">
        <v>892</v>
      </c>
      <c r="G390" s="238" t="s">
        <v>827</v>
      </c>
      <c r="H390" s="239">
        <v>2000</v>
      </c>
      <c r="I390" s="240"/>
      <c r="J390" s="241">
        <f>ROUND(I390*H390,2)</f>
        <v>0</v>
      </c>
      <c r="K390" s="237" t="s">
        <v>19</v>
      </c>
      <c r="L390" s="242"/>
      <c r="M390" s="243" t="s">
        <v>19</v>
      </c>
      <c r="N390" s="244" t="s">
        <v>44</v>
      </c>
      <c r="O390" s="84"/>
      <c r="P390" s="213">
        <f>O390*H390</f>
        <v>0</v>
      </c>
      <c r="Q390" s="213">
        <v>0</v>
      </c>
      <c r="R390" s="213">
        <f>Q390*H390</f>
        <v>0</v>
      </c>
      <c r="S390" s="213">
        <v>0</v>
      </c>
      <c r="T390" s="214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15" t="s">
        <v>170</v>
      </c>
      <c r="AT390" s="215" t="s">
        <v>166</v>
      </c>
      <c r="AU390" s="215" t="s">
        <v>83</v>
      </c>
      <c r="AY390" s="17" t="s">
        <v>123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7" t="s">
        <v>81</v>
      </c>
      <c r="BK390" s="216">
        <f>ROUND(I390*H390,2)</f>
        <v>0</v>
      </c>
      <c r="BL390" s="17" t="s">
        <v>131</v>
      </c>
      <c r="BM390" s="215" t="s">
        <v>1132</v>
      </c>
    </row>
    <row r="391" s="2" customFormat="1">
      <c r="A391" s="38"/>
      <c r="B391" s="39"/>
      <c r="C391" s="40"/>
      <c r="D391" s="217" t="s">
        <v>133</v>
      </c>
      <c r="E391" s="40"/>
      <c r="F391" s="218" t="s">
        <v>892</v>
      </c>
      <c r="G391" s="40"/>
      <c r="H391" s="40"/>
      <c r="I391" s="219"/>
      <c r="J391" s="40"/>
      <c r="K391" s="40"/>
      <c r="L391" s="44"/>
      <c r="M391" s="220"/>
      <c r="N391" s="221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133</v>
      </c>
      <c r="AU391" s="17" t="s">
        <v>83</v>
      </c>
    </row>
    <row r="392" s="13" customFormat="1">
      <c r="A392" s="13"/>
      <c r="B392" s="224"/>
      <c r="C392" s="225"/>
      <c r="D392" s="217" t="s">
        <v>137</v>
      </c>
      <c r="E392" s="226" t="s">
        <v>19</v>
      </c>
      <c r="F392" s="227" t="s">
        <v>1096</v>
      </c>
      <c r="G392" s="225"/>
      <c r="H392" s="228">
        <v>2000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137</v>
      </c>
      <c r="AU392" s="234" t="s">
        <v>83</v>
      </c>
      <c r="AV392" s="13" t="s">
        <v>83</v>
      </c>
      <c r="AW392" s="13" t="s">
        <v>35</v>
      </c>
      <c r="AX392" s="13" t="s">
        <v>73</v>
      </c>
      <c r="AY392" s="234" t="s">
        <v>123</v>
      </c>
    </row>
    <row r="393" s="14" customFormat="1">
      <c r="A393" s="14"/>
      <c r="B393" s="249"/>
      <c r="C393" s="250"/>
      <c r="D393" s="217" t="s">
        <v>137</v>
      </c>
      <c r="E393" s="251" t="s">
        <v>19</v>
      </c>
      <c r="F393" s="252" t="s">
        <v>802</v>
      </c>
      <c r="G393" s="250"/>
      <c r="H393" s="253">
        <v>2000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9" t="s">
        <v>137</v>
      </c>
      <c r="AU393" s="259" t="s">
        <v>83</v>
      </c>
      <c r="AV393" s="14" t="s">
        <v>131</v>
      </c>
      <c r="AW393" s="14" t="s">
        <v>35</v>
      </c>
      <c r="AX393" s="14" t="s">
        <v>81</v>
      </c>
      <c r="AY393" s="259" t="s">
        <v>123</v>
      </c>
    </row>
    <row r="394" s="2" customFormat="1" ht="16.5" customHeight="1">
      <c r="A394" s="38"/>
      <c r="B394" s="39"/>
      <c r="C394" s="235" t="s">
        <v>593</v>
      </c>
      <c r="D394" s="235" t="s">
        <v>166</v>
      </c>
      <c r="E394" s="236" t="s">
        <v>1114</v>
      </c>
      <c r="F394" s="237" t="s">
        <v>1115</v>
      </c>
      <c r="G394" s="238" t="s">
        <v>827</v>
      </c>
      <c r="H394" s="239">
        <v>950</v>
      </c>
      <c r="I394" s="240"/>
      <c r="J394" s="241">
        <f>ROUND(I394*H394,2)</f>
        <v>0</v>
      </c>
      <c r="K394" s="237" t="s">
        <v>19</v>
      </c>
      <c r="L394" s="242"/>
      <c r="M394" s="243" t="s">
        <v>19</v>
      </c>
      <c r="N394" s="244" t="s">
        <v>44</v>
      </c>
      <c r="O394" s="84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170</v>
      </c>
      <c r="AT394" s="215" t="s">
        <v>166</v>
      </c>
      <c r="AU394" s="215" t="s">
        <v>83</v>
      </c>
      <c r="AY394" s="17" t="s">
        <v>123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81</v>
      </c>
      <c r="BK394" s="216">
        <f>ROUND(I394*H394,2)</f>
        <v>0</v>
      </c>
      <c r="BL394" s="17" t="s">
        <v>131</v>
      </c>
      <c r="BM394" s="215" t="s">
        <v>1133</v>
      </c>
    </row>
    <row r="395" s="2" customFormat="1">
      <c r="A395" s="38"/>
      <c r="B395" s="39"/>
      <c r="C395" s="40"/>
      <c r="D395" s="217" t="s">
        <v>133</v>
      </c>
      <c r="E395" s="40"/>
      <c r="F395" s="218" t="s">
        <v>1115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133</v>
      </c>
      <c r="AU395" s="17" t="s">
        <v>83</v>
      </c>
    </row>
    <row r="396" s="13" customFormat="1">
      <c r="A396" s="13"/>
      <c r="B396" s="224"/>
      <c r="C396" s="225"/>
      <c r="D396" s="217" t="s">
        <v>137</v>
      </c>
      <c r="E396" s="226" t="s">
        <v>19</v>
      </c>
      <c r="F396" s="227" t="s">
        <v>1117</v>
      </c>
      <c r="G396" s="225"/>
      <c r="H396" s="228">
        <v>950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137</v>
      </c>
      <c r="AU396" s="234" t="s">
        <v>83</v>
      </c>
      <c r="AV396" s="13" t="s">
        <v>83</v>
      </c>
      <c r="AW396" s="13" t="s">
        <v>35</v>
      </c>
      <c r="AX396" s="13" t="s">
        <v>73</v>
      </c>
      <c r="AY396" s="234" t="s">
        <v>123</v>
      </c>
    </row>
    <row r="397" s="14" customFormat="1">
      <c r="A397" s="14"/>
      <c r="B397" s="249"/>
      <c r="C397" s="250"/>
      <c r="D397" s="217" t="s">
        <v>137</v>
      </c>
      <c r="E397" s="251" t="s">
        <v>19</v>
      </c>
      <c r="F397" s="252" t="s">
        <v>802</v>
      </c>
      <c r="G397" s="250"/>
      <c r="H397" s="253">
        <v>950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9" t="s">
        <v>137</v>
      </c>
      <c r="AU397" s="259" t="s">
        <v>83</v>
      </c>
      <c r="AV397" s="14" t="s">
        <v>131</v>
      </c>
      <c r="AW397" s="14" t="s">
        <v>35</v>
      </c>
      <c r="AX397" s="14" t="s">
        <v>81</v>
      </c>
      <c r="AY397" s="259" t="s">
        <v>123</v>
      </c>
    </row>
    <row r="398" s="2" customFormat="1" ht="16.5" customHeight="1">
      <c r="A398" s="38"/>
      <c r="B398" s="39"/>
      <c r="C398" s="235" t="s">
        <v>599</v>
      </c>
      <c r="D398" s="235" t="s">
        <v>166</v>
      </c>
      <c r="E398" s="236" t="s">
        <v>1118</v>
      </c>
      <c r="F398" s="237" t="s">
        <v>1119</v>
      </c>
      <c r="G398" s="238" t="s">
        <v>827</v>
      </c>
      <c r="H398" s="239">
        <v>1160</v>
      </c>
      <c r="I398" s="240"/>
      <c r="J398" s="241">
        <f>ROUND(I398*H398,2)</f>
        <v>0</v>
      </c>
      <c r="K398" s="237" t="s">
        <v>19</v>
      </c>
      <c r="L398" s="242"/>
      <c r="M398" s="243" t="s">
        <v>19</v>
      </c>
      <c r="N398" s="244" t="s">
        <v>44</v>
      </c>
      <c r="O398" s="84"/>
      <c r="P398" s="213">
        <f>O398*H398</f>
        <v>0</v>
      </c>
      <c r="Q398" s="213">
        <v>0</v>
      </c>
      <c r="R398" s="213">
        <f>Q398*H398</f>
        <v>0</v>
      </c>
      <c r="S398" s="213">
        <v>0</v>
      </c>
      <c r="T398" s="21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5" t="s">
        <v>170</v>
      </c>
      <c r="AT398" s="215" t="s">
        <v>166</v>
      </c>
      <c r="AU398" s="215" t="s">
        <v>83</v>
      </c>
      <c r="AY398" s="17" t="s">
        <v>123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81</v>
      </c>
      <c r="BK398" s="216">
        <f>ROUND(I398*H398,2)</f>
        <v>0</v>
      </c>
      <c r="BL398" s="17" t="s">
        <v>131</v>
      </c>
      <c r="BM398" s="215" t="s">
        <v>1134</v>
      </c>
    </row>
    <row r="399" s="2" customFormat="1">
      <c r="A399" s="38"/>
      <c r="B399" s="39"/>
      <c r="C399" s="40"/>
      <c r="D399" s="217" t="s">
        <v>133</v>
      </c>
      <c r="E399" s="40"/>
      <c r="F399" s="218" t="s">
        <v>1119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133</v>
      </c>
      <c r="AU399" s="17" t="s">
        <v>83</v>
      </c>
    </row>
    <row r="400" s="13" customFormat="1">
      <c r="A400" s="13"/>
      <c r="B400" s="224"/>
      <c r="C400" s="225"/>
      <c r="D400" s="217" t="s">
        <v>137</v>
      </c>
      <c r="E400" s="226" t="s">
        <v>19</v>
      </c>
      <c r="F400" s="227" t="s">
        <v>1121</v>
      </c>
      <c r="G400" s="225"/>
      <c r="H400" s="228">
        <v>1160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137</v>
      </c>
      <c r="AU400" s="234" t="s">
        <v>83</v>
      </c>
      <c r="AV400" s="13" t="s">
        <v>83</v>
      </c>
      <c r="AW400" s="13" t="s">
        <v>35</v>
      </c>
      <c r="AX400" s="13" t="s">
        <v>73</v>
      </c>
      <c r="AY400" s="234" t="s">
        <v>123</v>
      </c>
    </row>
    <row r="401" s="14" customFormat="1">
      <c r="A401" s="14"/>
      <c r="B401" s="249"/>
      <c r="C401" s="250"/>
      <c r="D401" s="217" t="s">
        <v>137</v>
      </c>
      <c r="E401" s="251" t="s">
        <v>19</v>
      </c>
      <c r="F401" s="252" t="s">
        <v>802</v>
      </c>
      <c r="G401" s="250"/>
      <c r="H401" s="253">
        <v>1160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137</v>
      </c>
      <c r="AU401" s="259" t="s">
        <v>83</v>
      </c>
      <c r="AV401" s="14" t="s">
        <v>131</v>
      </c>
      <c r="AW401" s="14" t="s">
        <v>35</v>
      </c>
      <c r="AX401" s="14" t="s">
        <v>81</v>
      </c>
      <c r="AY401" s="259" t="s">
        <v>123</v>
      </c>
    </row>
    <row r="402" s="2" customFormat="1" ht="16.5" customHeight="1">
      <c r="A402" s="38"/>
      <c r="B402" s="39"/>
      <c r="C402" s="235" t="s">
        <v>646</v>
      </c>
      <c r="D402" s="235" t="s">
        <v>166</v>
      </c>
      <c r="E402" s="236" t="s">
        <v>1122</v>
      </c>
      <c r="F402" s="237" t="s">
        <v>1123</v>
      </c>
      <c r="G402" s="238" t="s">
        <v>827</v>
      </c>
      <c r="H402" s="239">
        <v>1400</v>
      </c>
      <c r="I402" s="240"/>
      <c r="J402" s="241">
        <f>ROUND(I402*H402,2)</f>
        <v>0</v>
      </c>
      <c r="K402" s="237" t="s">
        <v>19</v>
      </c>
      <c r="L402" s="242"/>
      <c r="M402" s="243" t="s">
        <v>19</v>
      </c>
      <c r="N402" s="244" t="s">
        <v>44</v>
      </c>
      <c r="O402" s="84"/>
      <c r="P402" s="213">
        <f>O402*H402</f>
        <v>0</v>
      </c>
      <c r="Q402" s="213">
        <v>0</v>
      </c>
      <c r="R402" s="213">
        <f>Q402*H402</f>
        <v>0</v>
      </c>
      <c r="S402" s="213">
        <v>0</v>
      </c>
      <c r="T402" s="214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15" t="s">
        <v>170</v>
      </c>
      <c r="AT402" s="215" t="s">
        <v>166</v>
      </c>
      <c r="AU402" s="215" t="s">
        <v>83</v>
      </c>
      <c r="AY402" s="17" t="s">
        <v>123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7" t="s">
        <v>81</v>
      </c>
      <c r="BK402" s="216">
        <f>ROUND(I402*H402,2)</f>
        <v>0</v>
      </c>
      <c r="BL402" s="17" t="s">
        <v>131</v>
      </c>
      <c r="BM402" s="215" t="s">
        <v>1135</v>
      </c>
    </row>
    <row r="403" s="2" customFormat="1">
      <c r="A403" s="38"/>
      <c r="B403" s="39"/>
      <c r="C403" s="40"/>
      <c r="D403" s="217" t="s">
        <v>133</v>
      </c>
      <c r="E403" s="40"/>
      <c r="F403" s="218" t="s">
        <v>1123</v>
      </c>
      <c r="G403" s="40"/>
      <c r="H403" s="40"/>
      <c r="I403" s="219"/>
      <c r="J403" s="40"/>
      <c r="K403" s="40"/>
      <c r="L403" s="44"/>
      <c r="M403" s="220"/>
      <c r="N403" s="221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133</v>
      </c>
      <c r="AU403" s="17" t="s">
        <v>83</v>
      </c>
    </row>
    <row r="404" s="13" customFormat="1">
      <c r="A404" s="13"/>
      <c r="B404" s="224"/>
      <c r="C404" s="225"/>
      <c r="D404" s="217" t="s">
        <v>137</v>
      </c>
      <c r="E404" s="226" t="s">
        <v>19</v>
      </c>
      <c r="F404" s="227" t="s">
        <v>1125</v>
      </c>
      <c r="G404" s="225"/>
      <c r="H404" s="228">
        <v>1400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137</v>
      </c>
      <c r="AU404" s="234" t="s">
        <v>83</v>
      </c>
      <c r="AV404" s="13" t="s">
        <v>83</v>
      </c>
      <c r="AW404" s="13" t="s">
        <v>35</v>
      </c>
      <c r="AX404" s="13" t="s">
        <v>73</v>
      </c>
      <c r="AY404" s="234" t="s">
        <v>123</v>
      </c>
    </row>
    <row r="405" s="14" customFormat="1">
      <c r="A405" s="14"/>
      <c r="B405" s="249"/>
      <c r="C405" s="250"/>
      <c r="D405" s="217" t="s">
        <v>137</v>
      </c>
      <c r="E405" s="251" t="s">
        <v>19</v>
      </c>
      <c r="F405" s="252" t="s">
        <v>802</v>
      </c>
      <c r="G405" s="250"/>
      <c r="H405" s="253">
        <v>1400</v>
      </c>
      <c r="I405" s="254"/>
      <c r="J405" s="250"/>
      <c r="K405" s="250"/>
      <c r="L405" s="255"/>
      <c r="M405" s="256"/>
      <c r="N405" s="257"/>
      <c r="O405" s="257"/>
      <c r="P405" s="257"/>
      <c r="Q405" s="257"/>
      <c r="R405" s="257"/>
      <c r="S405" s="257"/>
      <c r="T405" s="25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9" t="s">
        <v>137</v>
      </c>
      <c r="AU405" s="259" t="s">
        <v>83</v>
      </c>
      <c r="AV405" s="14" t="s">
        <v>131</v>
      </c>
      <c r="AW405" s="14" t="s">
        <v>35</v>
      </c>
      <c r="AX405" s="14" t="s">
        <v>81</v>
      </c>
      <c r="AY405" s="259" t="s">
        <v>123</v>
      </c>
    </row>
    <row r="406" s="2" customFormat="1" ht="24.15" customHeight="1">
      <c r="A406" s="38"/>
      <c r="B406" s="39"/>
      <c r="C406" s="204" t="s">
        <v>1136</v>
      </c>
      <c r="D406" s="204" t="s">
        <v>126</v>
      </c>
      <c r="E406" s="205" t="s">
        <v>1137</v>
      </c>
      <c r="F406" s="206" t="s">
        <v>1138</v>
      </c>
      <c r="G406" s="207" t="s">
        <v>790</v>
      </c>
      <c r="H406" s="208">
        <v>9</v>
      </c>
      <c r="I406" s="209"/>
      <c r="J406" s="210">
        <f>ROUND(I406*H406,2)</f>
        <v>0</v>
      </c>
      <c r="K406" s="206" t="s">
        <v>19</v>
      </c>
      <c r="L406" s="44"/>
      <c r="M406" s="211" t="s">
        <v>19</v>
      </c>
      <c r="N406" s="212" t="s">
        <v>44</v>
      </c>
      <c r="O406" s="84"/>
      <c r="P406" s="213">
        <f>O406*H406</f>
        <v>0</v>
      </c>
      <c r="Q406" s="213">
        <v>0</v>
      </c>
      <c r="R406" s="213">
        <f>Q406*H406</f>
        <v>0</v>
      </c>
      <c r="S406" s="213">
        <v>0</v>
      </c>
      <c r="T406" s="21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5" t="s">
        <v>131</v>
      </c>
      <c r="AT406" s="215" t="s">
        <v>126</v>
      </c>
      <c r="AU406" s="215" t="s">
        <v>83</v>
      </c>
      <c r="AY406" s="17" t="s">
        <v>123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7" t="s">
        <v>81</v>
      </c>
      <c r="BK406" s="216">
        <f>ROUND(I406*H406,2)</f>
        <v>0</v>
      </c>
      <c r="BL406" s="17" t="s">
        <v>131</v>
      </c>
      <c r="BM406" s="215" t="s">
        <v>1139</v>
      </c>
    </row>
    <row r="407" s="2" customFormat="1">
      <c r="A407" s="38"/>
      <c r="B407" s="39"/>
      <c r="C407" s="40"/>
      <c r="D407" s="217" t="s">
        <v>133</v>
      </c>
      <c r="E407" s="40"/>
      <c r="F407" s="218" t="s">
        <v>1138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133</v>
      </c>
      <c r="AU407" s="17" t="s">
        <v>83</v>
      </c>
    </row>
    <row r="408" s="2" customFormat="1" ht="24.15" customHeight="1">
      <c r="A408" s="38"/>
      <c r="B408" s="39"/>
      <c r="C408" s="204" t="s">
        <v>1140</v>
      </c>
      <c r="D408" s="204" t="s">
        <v>126</v>
      </c>
      <c r="E408" s="205" t="s">
        <v>1141</v>
      </c>
      <c r="F408" s="206" t="s">
        <v>1142</v>
      </c>
      <c r="G408" s="207" t="s">
        <v>790</v>
      </c>
      <c r="H408" s="208">
        <v>9</v>
      </c>
      <c r="I408" s="209"/>
      <c r="J408" s="210">
        <f>ROUND(I408*H408,2)</f>
        <v>0</v>
      </c>
      <c r="K408" s="206" t="s">
        <v>19</v>
      </c>
      <c r="L408" s="44"/>
      <c r="M408" s="211" t="s">
        <v>19</v>
      </c>
      <c r="N408" s="212" t="s">
        <v>44</v>
      </c>
      <c r="O408" s="84"/>
      <c r="P408" s="213">
        <f>O408*H408</f>
        <v>0</v>
      </c>
      <c r="Q408" s="213">
        <v>0</v>
      </c>
      <c r="R408" s="213">
        <f>Q408*H408</f>
        <v>0</v>
      </c>
      <c r="S408" s="213">
        <v>0</v>
      </c>
      <c r="T408" s="21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5" t="s">
        <v>131</v>
      </c>
      <c r="AT408" s="215" t="s">
        <v>126</v>
      </c>
      <c r="AU408" s="215" t="s">
        <v>83</v>
      </c>
      <c r="AY408" s="17" t="s">
        <v>123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7" t="s">
        <v>81</v>
      </c>
      <c r="BK408" s="216">
        <f>ROUND(I408*H408,2)</f>
        <v>0</v>
      </c>
      <c r="BL408" s="17" t="s">
        <v>131</v>
      </c>
      <c r="BM408" s="215" t="s">
        <v>1143</v>
      </c>
    </row>
    <row r="409" s="2" customFormat="1">
      <c r="A409" s="38"/>
      <c r="B409" s="39"/>
      <c r="C409" s="40"/>
      <c r="D409" s="217" t="s">
        <v>133</v>
      </c>
      <c r="E409" s="40"/>
      <c r="F409" s="218" t="s">
        <v>1144</v>
      </c>
      <c r="G409" s="40"/>
      <c r="H409" s="40"/>
      <c r="I409" s="219"/>
      <c r="J409" s="40"/>
      <c r="K409" s="40"/>
      <c r="L409" s="44"/>
      <c r="M409" s="220"/>
      <c r="N409" s="221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133</v>
      </c>
      <c r="AU409" s="17" t="s">
        <v>83</v>
      </c>
    </row>
    <row r="410" s="2" customFormat="1">
      <c r="A410" s="38"/>
      <c r="B410" s="39"/>
      <c r="C410" s="40"/>
      <c r="D410" s="217" t="s">
        <v>820</v>
      </c>
      <c r="E410" s="40"/>
      <c r="F410" s="260" t="s">
        <v>1145</v>
      </c>
      <c r="G410" s="40"/>
      <c r="H410" s="40"/>
      <c r="I410" s="219"/>
      <c r="J410" s="40"/>
      <c r="K410" s="40"/>
      <c r="L410" s="44"/>
      <c r="M410" s="220"/>
      <c r="N410" s="221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820</v>
      </c>
      <c r="AU410" s="17" t="s">
        <v>83</v>
      </c>
    </row>
    <row r="411" s="2" customFormat="1" ht="24.15" customHeight="1">
      <c r="A411" s="38"/>
      <c r="B411" s="39"/>
      <c r="C411" s="204" t="s">
        <v>1146</v>
      </c>
      <c r="D411" s="204" t="s">
        <v>126</v>
      </c>
      <c r="E411" s="205" t="s">
        <v>1147</v>
      </c>
      <c r="F411" s="206" t="s">
        <v>1148</v>
      </c>
      <c r="G411" s="207" t="s">
        <v>790</v>
      </c>
      <c r="H411" s="208">
        <v>9</v>
      </c>
      <c r="I411" s="209"/>
      <c r="J411" s="210">
        <f>ROUND(I411*H411,2)</f>
        <v>0</v>
      </c>
      <c r="K411" s="206" t="s">
        <v>19</v>
      </c>
      <c r="L411" s="44"/>
      <c r="M411" s="211" t="s">
        <v>19</v>
      </c>
      <c r="N411" s="212" t="s">
        <v>44</v>
      </c>
      <c r="O411" s="84"/>
      <c r="P411" s="213">
        <f>O411*H411</f>
        <v>0</v>
      </c>
      <c r="Q411" s="213">
        <v>0</v>
      </c>
      <c r="R411" s="213">
        <f>Q411*H411</f>
        <v>0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131</v>
      </c>
      <c r="AT411" s="215" t="s">
        <v>126</v>
      </c>
      <c r="AU411" s="215" t="s">
        <v>83</v>
      </c>
      <c r="AY411" s="17" t="s">
        <v>123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81</v>
      </c>
      <c r="BK411" s="216">
        <f>ROUND(I411*H411,2)</f>
        <v>0</v>
      </c>
      <c r="BL411" s="17" t="s">
        <v>131</v>
      </c>
      <c r="BM411" s="215" t="s">
        <v>1149</v>
      </c>
    </row>
    <row r="412" s="2" customFormat="1">
      <c r="A412" s="38"/>
      <c r="B412" s="39"/>
      <c r="C412" s="40"/>
      <c r="D412" s="217" t="s">
        <v>133</v>
      </c>
      <c r="E412" s="40"/>
      <c r="F412" s="218" t="s">
        <v>1148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133</v>
      </c>
      <c r="AU412" s="17" t="s">
        <v>83</v>
      </c>
    </row>
    <row r="413" s="2" customFormat="1" ht="24.15" customHeight="1">
      <c r="A413" s="38"/>
      <c r="B413" s="39"/>
      <c r="C413" s="204" t="s">
        <v>1150</v>
      </c>
      <c r="D413" s="204" t="s">
        <v>126</v>
      </c>
      <c r="E413" s="205" t="s">
        <v>1151</v>
      </c>
      <c r="F413" s="206" t="s">
        <v>1152</v>
      </c>
      <c r="G413" s="207" t="s">
        <v>790</v>
      </c>
      <c r="H413" s="208">
        <v>1</v>
      </c>
      <c r="I413" s="209"/>
      <c r="J413" s="210">
        <f>ROUND(I413*H413,2)</f>
        <v>0</v>
      </c>
      <c r="K413" s="206" t="s">
        <v>19</v>
      </c>
      <c r="L413" s="44"/>
      <c r="M413" s="211" t="s">
        <v>19</v>
      </c>
      <c r="N413" s="212" t="s">
        <v>44</v>
      </c>
      <c r="O413" s="84"/>
      <c r="P413" s="213">
        <f>O413*H413</f>
        <v>0</v>
      </c>
      <c r="Q413" s="213">
        <v>0</v>
      </c>
      <c r="R413" s="213">
        <f>Q413*H413</f>
        <v>0</v>
      </c>
      <c r="S413" s="213">
        <v>0</v>
      </c>
      <c r="T413" s="21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5" t="s">
        <v>131</v>
      </c>
      <c r="AT413" s="215" t="s">
        <v>126</v>
      </c>
      <c r="AU413" s="215" t="s">
        <v>83</v>
      </c>
      <c r="AY413" s="17" t="s">
        <v>123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7" t="s">
        <v>81</v>
      </c>
      <c r="BK413" s="216">
        <f>ROUND(I413*H413,2)</f>
        <v>0</v>
      </c>
      <c r="BL413" s="17" t="s">
        <v>131</v>
      </c>
      <c r="BM413" s="215" t="s">
        <v>1153</v>
      </c>
    </row>
    <row r="414" s="2" customFormat="1">
      <c r="A414" s="38"/>
      <c r="B414" s="39"/>
      <c r="C414" s="40"/>
      <c r="D414" s="217" t="s">
        <v>133</v>
      </c>
      <c r="E414" s="40"/>
      <c r="F414" s="218" t="s">
        <v>1152</v>
      </c>
      <c r="G414" s="40"/>
      <c r="H414" s="40"/>
      <c r="I414" s="219"/>
      <c r="J414" s="40"/>
      <c r="K414" s="40"/>
      <c r="L414" s="44"/>
      <c r="M414" s="220"/>
      <c r="N414" s="221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133</v>
      </c>
      <c r="AU414" s="17" t="s">
        <v>83</v>
      </c>
    </row>
    <row r="415" s="12" customFormat="1" ht="22.8" customHeight="1">
      <c r="A415" s="12"/>
      <c r="B415" s="188"/>
      <c r="C415" s="189"/>
      <c r="D415" s="190" t="s">
        <v>72</v>
      </c>
      <c r="E415" s="202" t="s">
        <v>1154</v>
      </c>
      <c r="F415" s="202" t="s">
        <v>1155</v>
      </c>
      <c r="G415" s="189"/>
      <c r="H415" s="189"/>
      <c r="I415" s="192"/>
      <c r="J415" s="203">
        <f>BK415</f>
        <v>0</v>
      </c>
      <c r="K415" s="189"/>
      <c r="L415" s="194"/>
      <c r="M415" s="195"/>
      <c r="N415" s="196"/>
      <c r="O415" s="196"/>
      <c r="P415" s="197">
        <f>SUM(P416:P504)</f>
        <v>0</v>
      </c>
      <c r="Q415" s="196"/>
      <c r="R415" s="197">
        <f>SUM(R416:R504)</f>
        <v>0</v>
      </c>
      <c r="S415" s="196"/>
      <c r="T415" s="198">
        <f>SUM(T416:T504)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99" t="s">
        <v>81</v>
      </c>
      <c r="AT415" s="200" t="s">
        <v>72</v>
      </c>
      <c r="AU415" s="200" t="s">
        <v>81</v>
      </c>
      <c r="AY415" s="199" t="s">
        <v>123</v>
      </c>
      <c r="BK415" s="201">
        <f>SUM(BK416:BK504)</f>
        <v>0</v>
      </c>
    </row>
    <row r="416" s="2" customFormat="1" ht="21.75" customHeight="1">
      <c r="A416" s="38"/>
      <c r="B416" s="39"/>
      <c r="C416" s="204" t="s">
        <v>1156</v>
      </c>
      <c r="D416" s="204" t="s">
        <v>126</v>
      </c>
      <c r="E416" s="205" t="s">
        <v>1157</v>
      </c>
      <c r="F416" s="206" t="s">
        <v>1158</v>
      </c>
      <c r="G416" s="207" t="s">
        <v>166</v>
      </c>
      <c r="H416" s="208">
        <v>65</v>
      </c>
      <c r="I416" s="209"/>
      <c r="J416" s="210">
        <f>ROUND(I416*H416,2)</f>
        <v>0</v>
      </c>
      <c r="K416" s="206" t="s">
        <v>19</v>
      </c>
      <c r="L416" s="44"/>
      <c r="M416" s="211" t="s">
        <v>19</v>
      </c>
      <c r="N416" s="212" t="s">
        <v>44</v>
      </c>
      <c r="O416" s="84"/>
      <c r="P416" s="213">
        <f>O416*H416</f>
        <v>0</v>
      </c>
      <c r="Q416" s="213">
        <v>0</v>
      </c>
      <c r="R416" s="213">
        <f>Q416*H416</f>
        <v>0</v>
      </c>
      <c r="S416" s="213">
        <v>0</v>
      </c>
      <c r="T416" s="214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15" t="s">
        <v>131</v>
      </c>
      <c r="AT416" s="215" t="s">
        <v>126</v>
      </c>
      <c r="AU416" s="215" t="s">
        <v>83</v>
      </c>
      <c r="AY416" s="17" t="s">
        <v>123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7" t="s">
        <v>81</v>
      </c>
      <c r="BK416" s="216">
        <f>ROUND(I416*H416,2)</f>
        <v>0</v>
      </c>
      <c r="BL416" s="17" t="s">
        <v>131</v>
      </c>
      <c r="BM416" s="215" t="s">
        <v>1159</v>
      </c>
    </row>
    <row r="417" s="2" customFormat="1">
      <c r="A417" s="38"/>
      <c r="B417" s="39"/>
      <c r="C417" s="40"/>
      <c r="D417" s="217" t="s">
        <v>133</v>
      </c>
      <c r="E417" s="40"/>
      <c r="F417" s="218" t="s">
        <v>1158</v>
      </c>
      <c r="G417" s="40"/>
      <c r="H417" s="40"/>
      <c r="I417" s="219"/>
      <c r="J417" s="40"/>
      <c r="K417" s="40"/>
      <c r="L417" s="44"/>
      <c r="M417" s="220"/>
      <c r="N417" s="221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133</v>
      </c>
      <c r="AU417" s="17" t="s">
        <v>83</v>
      </c>
    </row>
    <row r="418" s="2" customFormat="1">
      <c r="A418" s="38"/>
      <c r="B418" s="39"/>
      <c r="C418" s="40"/>
      <c r="D418" s="217" t="s">
        <v>820</v>
      </c>
      <c r="E418" s="40"/>
      <c r="F418" s="260" t="s">
        <v>1160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820</v>
      </c>
      <c r="AU418" s="17" t="s">
        <v>83</v>
      </c>
    </row>
    <row r="419" s="2" customFormat="1" ht="21.75" customHeight="1">
      <c r="A419" s="38"/>
      <c r="B419" s="39"/>
      <c r="C419" s="235" t="s">
        <v>1161</v>
      </c>
      <c r="D419" s="235" t="s">
        <v>166</v>
      </c>
      <c r="E419" s="236" t="s">
        <v>1162</v>
      </c>
      <c r="F419" s="237" t="s">
        <v>1163</v>
      </c>
      <c r="G419" s="238" t="s">
        <v>166</v>
      </c>
      <c r="H419" s="239">
        <v>65</v>
      </c>
      <c r="I419" s="240"/>
      <c r="J419" s="241">
        <f>ROUND(I419*H419,2)</f>
        <v>0</v>
      </c>
      <c r="K419" s="237" t="s">
        <v>19</v>
      </c>
      <c r="L419" s="242"/>
      <c r="M419" s="243" t="s">
        <v>19</v>
      </c>
      <c r="N419" s="244" t="s">
        <v>44</v>
      </c>
      <c r="O419" s="84"/>
      <c r="P419" s="213">
        <f>O419*H419</f>
        <v>0</v>
      </c>
      <c r="Q419" s="213">
        <v>0</v>
      </c>
      <c r="R419" s="213">
        <f>Q419*H419</f>
        <v>0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170</v>
      </c>
      <c r="AT419" s="215" t="s">
        <v>166</v>
      </c>
      <c r="AU419" s="215" t="s">
        <v>83</v>
      </c>
      <c r="AY419" s="17" t="s">
        <v>123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81</v>
      </c>
      <c r="BK419" s="216">
        <f>ROUND(I419*H419,2)</f>
        <v>0</v>
      </c>
      <c r="BL419" s="17" t="s">
        <v>131</v>
      </c>
      <c r="BM419" s="215" t="s">
        <v>1164</v>
      </c>
    </row>
    <row r="420" s="2" customFormat="1">
      <c r="A420" s="38"/>
      <c r="B420" s="39"/>
      <c r="C420" s="40"/>
      <c r="D420" s="217" t="s">
        <v>133</v>
      </c>
      <c r="E420" s="40"/>
      <c r="F420" s="218" t="s">
        <v>1163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133</v>
      </c>
      <c r="AU420" s="17" t="s">
        <v>83</v>
      </c>
    </row>
    <row r="421" s="2" customFormat="1">
      <c r="A421" s="38"/>
      <c r="B421" s="39"/>
      <c r="C421" s="40"/>
      <c r="D421" s="217" t="s">
        <v>820</v>
      </c>
      <c r="E421" s="40"/>
      <c r="F421" s="260" t="s">
        <v>1160</v>
      </c>
      <c r="G421" s="40"/>
      <c r="H421" s="40"/>
      <c r="I421" s="219"/>
      <c r="J421" s="40"/>
      <c r="K421" s="40"/>
      <c r="L421" s="44"/>
      <c r="M421" s="220"/>
      <c r="N421" s="221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820</v>
      </c>
      <c r="AU421" s="17" t="s">
        <v>83</v>
      </c>
    </row>
    <row r="422" s="2" customFormat="1" ht="21.75" customHeight="1">
      <c r="A422" s="38"/>
      <c r="B422" s="39"/>
      <c r="C422" s="204" t="s">
        <v>1165</v>
      </c>
      <c r="D422" s="204" t="s">
        <v>126</v>
      </c>
      <c r="E422" s="205" t="s">
        <v>1166</v>
      </c>
      <c r="F422" s="206" t="s">
        <v>1167</v>
      </c>
      <c r="G422" s="207" t="s">
        <v>166</v>
      </c>
      <c r="H422" s="208">
        <v>250</v>
      </c>
      <c r="I422" s="209"/>
      <c r="J422" s="210">
        <f>ROUND(I422*H422,2)</f>
        <v>0</v>
      </c>
      <c r="K422" s="206" t="s">
        <v>19</v>
      </c>
      <c r="L422" s="44"/>
      <c r="M422" s="211" t="s">
        <v>19</v>
      </c>
      <c r="N422" s="212" t="s">
        <v>44</v>
      </c>
      <c r="O422" s="84"/>
      <c r="P422" s="213">
        <f>O422*H422</f>
        <v>0</v>
      </c>
      <c r="Q422" s="213">
        <v>0</v>
      </c>
      <c r="R422" s="213">
        <f>Q422*H422</f>
        <v>0</v>
      </c>
      <c r="S422" s="213">
        <v>0</v>
      </c>
      <c r="T422" s="214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5" t="s">
        <v>131</v>
      </c>
      <c r="AT422" s="215" t="s">
        <v>126</v>
      </c>
      <c r="AU422" s="215" t="s">
        <v>83</v>
      </c>
      <c r="AY422" s="17" t="s">
        <v>123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17" t="s">
        <v>81</v>
      </c>
      <c r="BK422" s="216">
        <f>ROUND(I422*H422,2)</f>
        <v>0</v>
      </c>
      <c r="BL422" s="17" t="s">
        <v>131</v>
      </c>
      <c r="BM422" s="215" t="s">
        <v>1168</v>
      </c>
    </row>
    <row r="423" s="2" customFormat="1">
      <c r="A423" s="38"/>
      <c r="B423" s="39"/>
      <c r="C423" s="40"/>
      <c r="D423" s="217" t="s">
        <v>133</v>
      </c>
      <c r="E423" s="40"/>
      <c r="F423" s="218" t="s">
        <v>1167</v>
      </c>
      <c r="G423" s="40"/>
      <c r="H423" s="40"/>
      <c r="I423" s="219"/>
      <c r="J423" s="40"/>
      <c r="K423" s="40"/>
      <c r="L423" s="44"/>
      <c r="M423" s="220"/>
      <c r="N423" s="22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133</v>
      </c>
      <c r="AU423" s="17" t="s">
        <v>83</v>
      </c>
    </row>
    <row r="424" s="2" customFormat="1">
      <c r="A424" s="38"/>
      <c r="B424" s="39"/>
      <c r="C424" s="40"/>
      <c r="D424" s="217" t="s">
        <v>820</v>
      </c>
      <c r="E424" s="40"/>
      <c r="F424" s="260" t="s">
        <v>1160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820</v>
      </c>
      <c r="AU424" s="17" t="s">
        <v>83</v>
      </c>
    </row>
    <row r="425" s="2" customFormat="1" ht="16.5" customHeight="1">
      <c r="A425" s="38"/>
      <c r="B425" s="39"/>
      <c r="C425" s="204" t="s">
        <v>1169</v>
      </c>
      <c r="D425" s="204" t="s">
        <v>126</v>
      </c>
      <c r="E425" s="205" t="s">
        <v>1170</v>
      </c>
      <c r="F425" s="206" t="s">
        <v>1171</v>
      </c>
      <c r="G425" s="207" t="s">
        <v>166</v>
      </c>
      <c r="H425" s="208">
        <v>250</v>
      </c>
      <c r="I425" s="209"/>
      <c r="J425" s="210">
        <f>ROUND(I425*H425,2)</f>
        <v>0</v>
      </c>
      <c r="K425" s="206" t="s">
        <v>19</v>
      </c>
      <c r="L425" s="44"/>
      <c r="M425" s="211" t="s">
        <v>19</v>
      </c>
      <c r="N425" s="212" t="s">
        <v>44</v>
      </c>
      <c r="O425" s="84"/>
      <c r="P425" s="213">
        <f>O425*H425</f>
        <v>0</v>
      </c>
      <c r="Q425" s="213">
        <v>0</v>
      </c>
      <c r="R425" s="213">
        <f>Q425*H425</f>
        <v>0</v>
      </c>
      <c r="S425" s="213">
        <v>0</v>
      </c>
      <c r="T425" s="214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5" t="s">
        <v>131</v>
      </c>
      <c r="AT425" s="215" t="s">
        <v>126</v>
      </c>
      <c r="AU425" s="215" t="s">
        <v>83</v>
      </c>
      <c r="AY425" s="17" t="s">
        <v>123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7" t="s">
        <v>81</v>
      </c>
      <c r="BK425" s="216">
        <f>ROUND(I425*H425,2)</f>
        <v>0</v>
      </c>
      <c r="BL425" s="17" t="s">
        <v>131</v>
      </c>
      <c r="BM425" s="215" t="s">
        <v>1172</v>
      </c>
    </row>
    <row r="426" s="2" customFormat="1">
      <c r="A426" s="38"/>
      <c r="B426" s="39"/>
      <c r="C426" s="40"/>
      <c r="D426" s="217" t="s">
        <v>133</v>
      </c>
      <c r="E426" s="40"/>
      <c r="F426" s="218" t="s">
        <v>1171</v>
      </c>
      <c r="G426" s="40"/>
      <c r="H426" s="40"/>
      <c r="I426" s="219"/>
      <c r="J426" s="40"/>
      <c r="K426" s="40"/>
      <c r="L426" s="44"/>
      <c r="M426" s="220"/>
      <c r="N426" s="221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133</v>
      </c>
      <c r="AU426" s="17" t="s">
        <v>83</v>
      </c>
    </row>
    <row r="427" s="2" customFormat="1">
      <c r="A427" s="38"/>
      <c r="B427" s="39"/>
      <c r="C427" s="40"/>
      <c r="D427" s="217" t="s">
        <v>820</v>
      </c>
      <c r="E427" s="40"/>
      <c r="F427" s="260" t="s">
        <v>1160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820</v>
      </c>
      <c r="AU427" s="17" t="s">
        <v>83</v>
      </c>
    </row>
    <row r="428" s="2" customFormat="1" ht="16.5" customHeight="1">
      <c r="A428" s="38"/>
      <c r="B428" s="39"/>
      <c r="C428" s="235" t="s">
        <v>1173</v>
      </c>
      <c r="D428" s="235" t="s">
        <v>166</v>
      </c>
      <c r="E428" s="236" t="s">
        <v>1174</v>
      </c>
      <c r="F428" s="237" t="s">
        <v>1175</v>
      </c>
      <c r="G428" s="238" t="s">
        <v>166</v>
      </c>
      <c r="H428" s="239">
        <v>262.5</v>
      </c>
      <c r="I428" s="240"/>
      <c r="J428" s="241">
        <f>ROUND(I428*H428,2)</f>
        <v>0</v>
      </c>
      <c r="K428" s="237" t="s">
        <v>19</v>
      </c>
      <c r="L428" s="242"/>
      <c r="M428" s="243" t="s">
        <v>19</v>
      </c>
      <c r="N428" s="244" t="s">
        <v>44</v>
      </c>
      <c r="O428" s="84"/>
      <c r="P428" s="213">
        <f>O428*H428</f>
        <v>0</v>
      </c>
      <c r="Q428" s="213">
        <v>0</v>
      </c>
      <c r="R428" s="213">
        <f>Q428*H428</f>
        <v>0</v>
      </c>
      <c r="S428" s="213">
        <v>0</v>
      </c>
      <c r="T428" s="21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15" t="s">
        <v>170</v>
      </c>
      <c r="AT428" s="215" t="s">
        <v>166</v>
      </c>
      <c r="AU428" s="215" t="s">
        <v>83</v>
      </c>
      <c r="AY428" s="17" t="s">
        <v>123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7" t="s">
        <v>81</v>
      </c>
      <c r="BK428" s="216">
        <f>ROUND(I428*H428,2)</f>
        <v>0</v>
      </c>
      <c r="BL428" s="17" t="s">
        <v>131</v>
      </c>
      <c r="BM428" s="215" t="s">
        <v>1176</v>
      </c>
    </row>
    <row r="429" s="2" customFormat="1">
      <c r="A429" s="38"/>
      <c r="B429" s="39"/>
      <c r="C429" s="40"/>
      <c r="D429" s="217" t="s">
        <v>133</v>
      </c>
      <c r="E429" s="40"/>
      <c r="F429" s="218" t="s">
        <v>1175</v>
      </c>
      <c r="G429" s="40"/>
      <c r="H429" s="40"/>
      <c r="I429" s="219"/>
      <c r="J429" s="40"/>
      <c r="K429" s="40"/>
      <c r="L429" s="44"/>
      <c r="M429" s="220"/>
      <c r="N429" s="221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133</v>
      </c>
      <c r="AU429" s="17" t="s">
        <v>83</v>
      </c>
    </row>
    <row r="430" s="2" customFormat="1">
      <c r="A430" s="38"/>
      <c r="B430" s="39"/>
      <c r="C430" s="40"/>
      <c r="D430" s="217" t="s">
        <v>820</v>
      </c>
      <c r="E430" s="40"/>
      <c r="F430" s="260" t="s">
        <v>1160</v>
      </c>
      <c r="G430" s="40"/>
      <c r="H430" s="40"/>
      <c r="I430" s="219"/>
      <c r="J430" s="40"/>
      <c r="K430" s="40"/>
      <c r="L430" s="44"/>
      <c r="M430" s="220"/>
      <c r="N430" s="221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820</v>
      </c>
      <c r="AU430" s="17" t="s">
        <v>83</v>
      </c>
    </row>
    <row r="431" s="13" customFormat="1">
      <c r="A431" s="13"/>
      <c r="B431" s="224"/>
      <c r="C431" s="225"/>
      <c r="D431" s="217" t="s">
        <v>137</v>
      </c>
      <c r="E431" s="226" t="s">
        <v>19</v>
      </c>
      <c r="F431" s="227" t="s">
        <v>1177</v>
      </c>
      <c r="G431" s="225"/>
      <c r="H431" s="228">
        <v>262.5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137</v>
      </c>
      <c r="AU431" s="234" t="s">
        <v>83</v>
      </c>
      <c r="AV431" s="13" t="s">
        <v>83</v>
      </c>
      <c r="AW431" s="13" t="s">
        <v>35</v>
      </c>
      <c r="AX431" s="13" t="s">
        <v>73</v>
      </c>
      <c r="AY431" s="234" t="s">
        <v>123</v>
      </c>
    </row>
    <row r="432" s="14" customFormat="1">
      <c r="A432" s="14"/>
      <c r="B432" s="249"/>
      <c r="C432" s="250"/>
      <c r="D432" s="217" t="s">
        <v>137</v>
      </c>
      <c r="E432" s="251" t="s">
        <v>19</v>
      </c>
      <c r="F432" s="252" t="s">
        <v>802</v>
      </c>
      <c r="G432" s="250"/>
      <c r="H432" s="253">
        <v>262.5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9" t="s">
        <v>137</v>
      </c>
      <c r="AU432" s="259" t="s">
        <v>83</v>
      </c>
      <c r="AV432" s="14" t="s">
        <v>131</v>
      </c>
      <c r="AW432" s="14" t="s">
        <v>35</v>
      </c>
      <c r="AX432" s="14" t="s">
        <v>81</v>
      </c>
      <c r="AY432" s="259" t="s">
        <v>123</v>
      </c>
    </row>
    <row r="433" s="2" customFormat="1" ht="21.75" customHeight="1">
      <c r="A433" s="38"/>
      <c r="B433" s="39"/>
      <c r="C433" s="204" t="s">
        <v>1178</v>
      </c>
      <c r="D433" s="204" t="s">
        <v>126</v>
      </c>
      <c r="E433" s="205" t="s">
        <v>1179</v>
      </c>
      <c r="F433" s="206" t="s">
        <v>1180</v>
      </c>
      <c r="G433" s="207" t="s">
        <v>790</v>
      </c>
      <c r="H433" s="208">
        <v>1</v>
      </c>
      <c r="I433" s="209"/>
      <c r="J433" s="210">
        <f>ROUND(I433*H433,2)</f>
        <v>0</v>
      </c>
      <c r="K433" s="206" t="s">
        <v>19</v>
      </c>
      <c r="L433" s="44"/>
      <c r="M433" s="211" t="s">
        <v>19</v>
      </c>
      <c r="N433" s="212" t="s">
        <v>44</v>
      </c>
      <c r="O433" s="84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15" t="s">
        <v>131</v>
      </c>
      <c r="AT433" s="215" t="s">
        <v>126</v>
      </c>
      <c r="AU433" s="215" t="s">
        <v>83</v>
      </c>
      <c r="AY433" s="17" t="s">
        <v>123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7" t="s">
        <v>81</v>
      </c>
      <c r="BK433" s="216">
        <f>ROUND(I433*H433,2)</f>
        <v>0</v>
      </c>
      <c r="BL433" s="17" t="s">
        <v>131</v>
      </c>
      <c r="BM433" s="215" t="s">
        <v>1181</v>
      </c>
    </row>
    <row r="434" s="2" customFormat="1">
      <c r="A434" s="38"/>
      <c r="B434" s="39"/>
      <c r="C434" s="40"/>
      <c r="D434" s="217" t="s">
        <v>133</v>
      </c>
      <c r="E434" s="40"/>
      <c r="F434" s="218" t="s">
        <v>1180</v>
      </c>
      <c r="G434" s="40"/>
      <c r="H434" s="40"/>
      <c r="I434" s="219"/>
      <c r="J434" s="40"/>
      <c r="K434" s="40"/>
      <c r="L434" s="44"/>
      <c r="M434" s="220"/>
      <c r="N434" s="221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133</v>
      </c>
      <c r="AU434" s="17" t="s">
        <v>83</v>
      </c>
    </row>
    <row r="435" s="2" customFormat="1">
      <c r="A435" s="38"/>
      <c r="B435" s="39"/>
      <c r="C435" s="40"/>
      <c r="D435" s="217" t="s">
        <v>820</v>
      </c>
      <c r="E435" s="40"/>
      <c r="F435" s="260" t="s">
        <v>1160</v>
      </c>
      <c r="G435" s="40"/>
      <c r="H435" s="40"/>
      <c r="I435" s="219"/>
      <c r="J435" s="40"/>
      <c r="K435" s="40"/>
      <c r="L435" s="44"/>
      <c r="M435" s="220"/>
      <c r="N435" s="221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820</v>
      </c>
      <c r="AU435" s="17" t="s">
        <v>83</v>
      </c>
    </row>
    <row r="436" s="2" customFormat="1" ht="21.75" customHeight="1">
      <c r="A436" s="38"/>
      <c r="B436" s="39"/>
      <c r="C436" s="204" t="s">
        <v>1182</v>
      </c>
      <c r="D436" s="204" t="s">
        <v>126</v>
      </c>
      <c r="E436" s="205" t="s">
        <v>1183</v>
      </c>
      <c r="F436" s="206" t="s">
        <v>1184</v>
      </c>
      <c r="G436" s="207" t="s">
        <v>790</v>
      </c>
      <c r="H436" s="208">
        <v>1</v>
      </c>
      <c r="I436" s="209"/>
      <c r="J436" s="210">
        <f>ROUND(I436*H436,2)</f>
        <v>0</v>
      </c>
      <c r="K436" s="206" t="s">
        <v>19</v>
      </c>
      <c r="L436" s="44"/>
      <c r="M436" s="211" t="s">
        <v>19</v>
      </c>
      <c r="N436" s="212" t="s">
        <v>44</v>
      </c>
      <c r="O436" s="84"/>
      <c r="P436" s="213">
        <f>O436*H436</f>
        <v>0</v>
      </c>
      <c r="Q436" s="213">
        <v>0</v>
      </c>
      <c r="R436" s="213">
        <f>Q436*H436</f>
        <v>0</v>
      </c>
      <c r="S436" s="213">
        <v>0</v>
      </c>
      <c r="T436" s="21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15" t="s">
        <v>131</v>
      </c>
      <c r="AT436" s="215" t="s">
        <v>126</v>
      </c>
      <c r="AU436" s="215" t="s">
        <v>83</v>
      </c>
      <c r="AY436" s="17" t="s">
        <v>123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7" t="s">
        <v>81</v>
      </c>
      <c r="BK436" s="216">
        <f>ROUND(I436*H436,2)</f>
        <v>0</v>
      </c>
      <c r="BL436" s="17" t="s">
        <v>131</v>
      </c>
      <c r="BM436" s="215" t="s">
        <v>1185</v>
      </c>
    </row>
    <row r="437" s="2" customFormat="1">
      <c r="A437" s="38"/>
      <c r="B437" s="39"/>
      <c r="C437" s="40"/>
      <c r="D437" s="217" t="s">
        <v>133</v>
      </c>
      <c r="E437" s="40"/>
      <c r="F437" s="218" t="s">
        <v>1184</v>
      </c>
      <c r="G437" s="40"/>
      <c r="H437" s="40"/>
      <c r="I437" s="219"/>
      <c r="J437" s="40"/>
      <c r="K437" s="40"/>
      <c r="L437" s="44"/>
      <c r="M437" s="220"/>
      <c r="N437" s="22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133</v>
      </c>
      <c r="AU437" s="17" t="s">
        <v>83</v>
      </c>
    </row>
    <row r="438" s="2" customFormat="1">
      <c r="A438" s="38"/>
      <c r="B438" s="39"/>
      <c r="C438" s="40"/>
      <c r="D438" s="217" t="s">
        <v>820</v>
      </c>
      <c r="E438" s="40"/>
      <c r="F438" s="260" t="s">
        <v>1160</v>
      </c>
      <c r="G438" s="40"/>
      <c r="H438" s="40"/>
      <c r="I438" s="219"/>
      <c r="J438" s="40"/>
      <c r="K438" s="40"/>
      <c r="L438" s="44"/>
      <c r="M438" s="220"/>
      <c r="N438" s="221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820</v>
      </c>
      <c r="AU438" s="17" t="s">
        <v>83</v>
      </c>
    </row>
    <row r="439" s="2" customFormat="1" ht="21.75" customHeight="1">
      <c r="A439" s="38"/>
      <c r="B439" s="39"/>
      <c r="C439" s="204" t="s">
        <v>1186</v>
      </c>
      <c r="D439" s="204" t="s">
        <v>126</v>
      </c>
      <c r="E439" s="205" t="s">
        <v>1187</v>
      </c>
      <c r="F439" s="206" t="s">
        <v>1188</v>
      </c>
      <c r="G439" s="207" t="s">
        <v>790</v>
      </c>
      <c r="H439" s="208">
        <v>1</v>
      </c>
      <c r="I439" s="209"/>
      <c r="J439" s="210">
        <f>ROUND(I439*H439,2)</f>
        <v>0</v>
      </c>
      <c r="K439" s="206" t="s">
        <v>19</v>
      </c>
      <c r="L439" s="44"/>
      <c r="M439" s="211" t="s">
        <v>19</v>
      </c>
      <c r="N439" s="212" t="s">
        <v>44</v>
      </c>
      <c r="O439" s="84"/>
      <c r="P439" s="213">
        <f>O439*H439</f>
        <v>0</v>
      </c>
      <c r="Q439" s="213">
        <v>0</v>
      </c>
      <c r="R439" s="213">
        <f>Q439*H439</f>
        <v>0</v>
      </c>
      <c r="S439" s="213">
        <v>0</v>
      </c>
      <c r="T439" s="21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15" t="s">
        <v>131</v>
      </c>
      <c r="AT439" s="215" t="s">
        <v>126</v>
      </c>
      <c r="AU439" s="215" t="s">
        <v>83</v>
      </c>
      <c r="AY439" s="17" t="s">
        <v>123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7" t="s">
        <v>81</v>
      </c>
      <c r="BK439" s="216">
        <f>ROUND(I439*H439,2)</f>
        <v>0</v>
      </c>
      <c r="BL439" s="17" t="s">
        <v>131</v>
      </c>
      <c r="BM439" s="215" t="s">
        <v>1189</v>
      </c>
    </row>
    <row r="440" s="2" customFormat="1">
      <c r="A440" s="38"/>
      <c r="B440" s="39"/>
      <c r="C440" s="40"/>
      <c r="D440" s="217" t="s">
        <v>133</v>
      </c>
      <c r="E440" s="40"/>
      <c r="F440" s="218" t="s">
        <v>1188</v>
      </c>
      <c r="G440" s="40"/>
      <c r="H440" s="40"/>
      <c r="I440" s="219"/>
      <c r="J440" s="40"/>
      <c r="K440" s="40"/>
      <c r="L440" s="44"/>
      <c r="M440" s="220"/>
      <c r="N440" s="22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133</v>
      </c>
      <c r="AU440" s="17" t="s">
        <v>83</v>
      </c>
    </row>
    <row r="441" s="2" customFormat="1">
      <c r="A441" s="38"/>
      <c r="B441" s="39"/>
      <c r="C441" s="40"/>
      <c r="D441" s="217" t="s">
        <v>820</v>
      </c>
      <c r="E441" s="40"/>
      <c r="F441" s="260" t="s">
        <v>1160</v>
      </c>
      <c r="G441" s="40"/>
      <c r="H441" s="40"/>
      <c r="I441" s="219"/>
      <c r="J441" s="40"/>
      <c r="K441" s="40"/>
      <c r="L441" s="44"/>
      <c r="M441" s="220"/>
      <c r="N441" s="221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820</v>
      </c>
      <c r="AU441" s="17" t="s">
        <v>83</v>
      </c>
    </row>
    <row r="442" s="2" customFormat="1" ht="16.5" customHeight="1">
      <c r="A442" s="38"/>
      <c r="B442" s="39"/>
      <c r="C442" s="235" t="s">
        <v>1190</v>
      </c>
      <c r="D442" s="235" t="s">
        <v>166</v>
      </c>
      <c r="E442" s="236" t="s">
        <v>1191</v>
      </c>
      <c r="F442" s="237" t="s">
        <v>1192</v>
      </c>
      <c r="G442" s="238" t="s">
        <v>790</v>
      </c>
      <c r="H442" s="239">
        <v>1</v>
      </c>
      <c r="I442" s="240"/>
      <c r="J442" s="241">
        <f>ROUND(I442*H442,2)</f>
        <v>0</v>
      </c>
      <c r="K442" s="237" t="s">
        <v>19</v>
      </c>
      <c r="L442" s="242"/>
      <c r="M442" s="243" t="s">
        <v>19</v>
      </c>
      <c r="N442" s="244" t="s">
        <v>44</v>
      </c>
      <c r="O442" s="84"/>
      <c r="P442" s="213">
        <f>O442*H442</f>
        <v>0</v>
      </c>
      <c r="Q442" s="213">
        <v>0</v>
      </c>
      <c r="R442" s="213">
        <f>Q442*H442</f>
        <v>0</v>
      </c>
      <c r="S442" s="213">
        <v>0</v>
      </c>
      <c r="T442" s="214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15" t="s">
        <v>170</v>
      </c>
      <c r="AT442" s="215" t="s">
        <v>166</v>
      </c>
      <c r="AU442" s="215" t="s">
        <v>83</v>
      </c>
      <c r="AY442" s="17" t="s">
        <v>123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7" t="s">
        <v>81</v>
      </c>
      <c r="BK442" s="216">
        <f>ROUND(I442*H442,2)</f>
        <v>0</v>
      </c>
      <c r="BL442" s="17" t="s">
        <v>131</v>
      </c>
      <c r="BM442" s="215" t="s">
        <v>1193</v>
      </c>
    </row>
    <row r="443" s="2" customFormat="1">
      <c r="A443" s="38"/>
      <c r="B443" s="39"/>
      <c r="C443" s="40"/>
      <c r="D443" s="217" t="s">
        <v>133</v>
      </c>
      <c r="E443" s="40"/>
      <c r="F443" s="218" t="s">
        <v>1192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133</v>
      </c>
      <c r="AU443" s="17" t="s">
        <v>83</v>
      </c>
    </row>
    <row r="444" s="2" customFormat="1">
      <c r="A444" s="38"/>
      <c r="B444" s="39"/>
      <c r="C444" s="40"/>
      <c r="D444" s="217" t="s">
        <v>820</v>
      </c>
      <c r="E444" s="40"/>
      <c r="F444" s="260" t="s">
        <v>1160</v>
      </c>
      <c r="G444" s="40"/>
      <c r="H444" s="40"/>
      <c r="I444" s="219"/>
      <c r="J444" s="40"/>
      <c r="K444" s="40"/>
      <c r="L444" s="44"/>
      <c r="M444" s="220"/>
      <c r="N444" s="221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820</v>
      </c>
      <c r="AU444" s="17" t="s">
        <v>83</v>
      </c>
    </row>
    <row r="445" s="2" customFormat="1" ht="21.75" customHeight="1">
      <c r="A445" s="38"/>
      <c r="B445" s="39"/>
      <c r="C445" s="204" t="s">
        <v>1194</v>
      </c>
      <c r="D445" s="204" t="s">
        <v>126</v>
      </c>
      <c r="E445" s="205" t="s">
        <v>1195</v>
      </c>
      <c r="F445" s="206" t="s">
        <v>1196</v>
      </c>
      <c r="G445" s="207" t="s">
        <v>790</v>
      </c>
      <c r="H445" s="208">
        <v>1</v>
      </c>
      <c r="I445" s="209"/>
      <c r="J445" s="210">
        <f>ROUND(I445*H445,2)</f>
        <v>0</v>
      </c>
      <c r="K445" s="206" t="s">
        <v>19</v>
      </c>
      <c r="L445" s="44"/>
      <c r="M445" s="211" t="s">
        <v>19</v>
      </c>
      <c r="N445" s="212" t="s">
        <v>44</v>
      </c>
      <c r="O445" s="84"/>
      <c r="P445" s="213">
        <f>O445*H445</f>
        <v>0</v>
      </c>
      <c r="Q445" s="213">
        <v>0</v>
      </c>
      <c r="R445" s="213">
        <f>Q445*H445</f>
        <v>0</v>
      </c>
      <c r="S445" s="213">
        <v>0</v>
      </c>
      <c r="T445" s="21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15" t="s">
        <v>131</v>
      </c>
      <c r="AT445" s="215" t="s">
        <v>126</v>
      </c>
      <c r="AU445" s="215" t="s">
        <v>83</v>
      </c>
      <c r="AY445" s="17" t="s">
        <v>123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7" t="s">
        <v>81</v>
      </c>
      <c r="BK445" s="216">
        <f>ROUND(I445*H445,2)</f>
        <v>0</v>
      </c>
      <c r="BL445" s="17" t="s">
        <v>131</v>
      </c>
      <c r="BM445" s="215" t="s">
        <v>1197</v>
      </c>
    </row>
    <row r="446" s="2" customFormat="1">
      <c r="A446" s="38"/>
      <c r="B446" s="39"/>
      <c r="C446" s="40"/>
      <c r="D446" s="217" t="s">
        <v>133</v>
      </c>
      <c r="E446" s="40"/>
      <c r="F446" s="218" t="s">
        <v>1196</v>
      </c>
      <c r="G446" s="40"/>
      <c r="H446" s="40"/>
      <c r="I446" s="219"/>
      <c r="J446" s="40"/>
      <c r="K446" s="40"/>
      <c r="L446" s="44"/>
      <c r="M446" s="220"/>
      <c r="N446" s="221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133</v>
      </c>
      <c r="AU446" s="17" t="s">
        <v>83</v>
      </c>
    </row>
    <row r="447" s="2" customFormat="1">
      <c r="A447" s="38"/>
      <c r="B447" s="39"/>
      <c r="C447" s="40"/>
      <c r="D447" s="217" t="s">
        <v>820</v>
      </c>
      <c r="E447" s="40"/>
      <c r="F447" s="260" t="s">
        <v>1160</v>
      </c>
      <c r="G447" s="40"/>
      <c r="H447" s="40"/>
      <c r="I447" s="219"/>
      <c r="J447" s="40"/>
      <c r="K447" s="40"/>
      <c r="L447" s="44"/>
      <c r="M447" s="220"/>
      <c r="N447" s="221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820</v>
      </c>
      <c r="AU447" s="17" t="s">
        <v>83</v>
      </c>
    </row>
    <row r="448" s="2" customFormat="1" ht="16.5" customHeight="1">
      <c r="A448" s="38"/>
      <c r="B448" s="39"/>
      <c r="C448" s="235" t="s">
        <v>1198</v>
      </c>
      <c r="D448" s="235" t="s">
        <v>166</v>
      </c>
      <c r="E448" s="236" t="s">
        <v>1199</v>
      </c>
      <c r="F448" s="237" t="s">
        <v>1192</v>
      </c>
      <c r="G448" s="238" t="s">
        <v>790</v>
      </c>
      <c r="H448" s="239">
        <v>1</v>
      </c>
      <c r="I448" s="240"/>
      <c r="J448" s="241">
        <f>ROUND(I448*H448,2)</f>
        <v>0</v>
      </c>
      <c r="K448" s="237" t="s">
        <v>19</v>
      </c>
      <c r="L448" s="242"/>
      <c r="M448" s="243" t="s">
        <v>19</v>
      </c>
      <c r="N448" s="244" t="s">
        <v>44</v>
      </c>
      <c r="O448" s="84"/>
      <c r="P448" s="213">
        <f>O448*H448</f>
        <v>0</v>
      </c>
      <c r="Q448" s="213">
        <v>0</v>
      </c>
      <c r="R448" s="213">
        <f>Q448*H448</f>
        <v>0</v>
      </c>
      <c r="S448" s="213">
        <v>0</v>
      </c>
      <c r="T448" s="214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15" t="s">
        <v>170</v>
      </c>
      <c r="AT448" s="215" t="s">
        <v>166</v>
      </c>
      <c r="AU448" s="215" t="s">
        <v>83</v>
      </c>
      <c r="AY448" s="17" t="s">
        <v>123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7" t="s">
        <v>81</v>
      </c>
      <c r="BK448" s="216">
        <f>ROUND(I448*H448,2)</f>
        <v>0</v>
      </c>
      <c r="BL448" s="17" t="s">
        <v>131</v>
      </c>
      <c r="BM448" s="215" t="s">
        <v>1200</v>
      </c>
    </row>
    <row r="449" s="2" customFormat="1">
      <c r="A449" s="38"/>
      <c r="B449" s="39"/>
      <c r="C449" s="40"/>
      <c r="D449" s="217" t="s">
        <v>133</v>
      </c>
      <c r="E449" s="40"/>
      <c r="F449" s="218" t="s">
        <v>1192</v>
      </c>
      <c r="G449" s="40"/>
      <c r="H449" s="40"/>
      <c r="I449" s="219"/>
      <c r="J449" s="40"/>
      <c r="K449" s="40"/>
      <c r="L449" s="44"/>
      <c r="M449" s="220"/>
      <c r="N449" s="221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133</v>
      </c>
      <c r="AU449" s="17" t="s">
        <v>83</v>
      </c>
    </row>
    <row r="450" s="2" customFormat="1">
      <c r="A450" s="38"/>
      <c r="B450" s="39"/>
      <c r="C450" s="40"/>
      <c r="D450" s="217" t="s">
        <v>820</v>
      </c>
      <c r="E450" s="40"/>
      <c r="F450" s="260" t="s">
        <v>1160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820</v>
      </c>
      <c r="AU450" s="17" t="s">
        <v>83</v>
      </c>
    </row>
    <row r="451" s="2" customFormat="1" ht="21.75" customHeight="1">
      <c r="A451" s="38"/>
      <c r="B451" s="39"/>
      <c r="C451" s="204" t="s">
        <v>1201</v>
      </c>
      <c r="D451" s="204" t="s">
        <v>126</v>
      </c>
      <c r="E451" s="205" t="s">
        <v>1202</v>
      </c>
      <c r="F451" s="206" t="s">
        <v>1203</v>
      </c>
      <c r="G451" s="207" t="s">
        <v>790</v>
      </c>
      <c r="H451" s="208">
        <v>10</v>
      </c>
      <c r="I451" s="209"/>
      <c r="J451" s="210">
        <f>ROUND(I451*H451,2)</f>
        <v>0</v>
      </c>
      <c r="K451" s="206" t="s">
        <v>19</v>
      </c>
      <c r="L451" s="44"/>
      <c r="M451" s="211" t="s">
        <v>19</v>
      </c>
      <c r="N451" s="212" t="s">
        <v>44</v>
      </c>
      <c r="O451" s="84"/>
      <c r="P451" s="213">
        <f>O451*H451</f>
        <v>0</v>
      </c>
      <c r="Q451" s="213">
        <v>0</v>
      </c>
      <c r="R451" s="213">
        <f>Q451*H451</f>
        <v>0</v>
      </c>
      <c r="S451" s="213">
        <v>0</v>
      </c>
      <c r="T451" s="21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15" t="s">
        <v>131</v>
      </c>
      <c r="AT451" s="215" t="s">
        <v>126</v>
      </c>
      <c r="AU451" s="215" t="s">
        <v>83</v>
      </c>
      <c r="AY451" s="17" t="s">
        <v>123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7" t="s">
        <v>81</v>
      </c>
      <c r="BK451" s="216">
        <f>ROUND(I451*H451,2)</f>
        <v>0</v>
      </c>
      <c r="BL451" s="17" t="s">
        <v>131</v>
      </c>
      <c r="BM451" s="215" t="s">
        <v>1204</v>
      </c>
    </row>
    <row r="452" s="2" customFormat="1">
      <c r="A452" s="38"/>
      <c r="B452" s="39"/>
      <c r="C452" s="40"/>
      <c r="D452" s="217" t="s">
        <v>133</v>
      </c>
      <c r="E452" s="40"/>
      <c r="F452" s="218" t="s">
        <v>1203</v>
      </c>
      <c r="G452" s="40"/>
      <c r="H452" s="40"/>
      <c r="I452" s="219"/>
      <c r="J452" s="40"/>
      <c r="K452" s="40"/>
      <c r="L452" s="44"/>
      <c r="M452" s="220"/>
      <c r="N452" s="221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133</v>
      </c>
      <c r="AU452" s="17" t="s">
        <v>83</v>
      </c>
    </row>
    <row r="453" s="2" customFormat="1">
      <c r="A453" s="38"/>
      <c r="B453" s="39"/>
      <c r="C453" s="40"/>
      <c r="D453" s="217" t="s">
        <v>820</v>
      </c>
      <c r="E453" s="40"/>
      <c r="F453" s="260" t="s">
        <v>1160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820</v>
      </c>
      <c r="AU453" s="17" t="s">
        <v>83</v>
      </c>
    </row>
    <row r="454" s="2" customFormat="1" ht="16.5" customHeight="1">
      <c r="A454" s="38"/>
      <c r="B454" s="39"/>
      <c r="C454" s="235" t="s">
        <v>1205</v>
      </c>
      <c r="D454" s="235" t="s">
        <v>166</v>
      </c>
      <c r="E454" s="236" t="s">
        <v>1206</v>
      </c>
      <c r="F454" s="237" t="s">
        <v>1207</v>
      </c>
      <c r="G454" s="238" t="s">
        <v>1208</v>
      </c>
      <c r="H454" s="239">
        <v>0.10000000000000001</v>
      </c>
      <c r="I454" s="240"/>
      <c r="J454" s="241">
        <f>ROUND(I454*H454,2)</f>
        <v>0</v>
      </c>
      <c r="K454" s="237" t="s">
        <v>19</v>
      </c>
      <c r="L454" s="242"/>
      <c r="M454" s="243" t="s">
        <v>19</v>
      </c>
      <c r="N454" s="244" t="s">
        <v>44</v>
      </c>
      <c r="O454" s="84"/>
      <c r="P454" s="213">
        <f>O454*H454</f>
        <v>0</v>
      </c>
      <c r="Q454" s="213">
        <v>0</v>
      </c>
      <c r="R454" s="213">
        <f>Q454*H454</f>
        <v>0</v>
      </c>
      <c r="S454" s="213">
        <v>0</v>
      </c>
      <c r="T454" s="21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15" t="s">
        <v>170</v>
      </c>
      <c r="AT454" s="215" t="s">
        <v>166</v>
      </c>
      <c r="AU454" s="215" t="s">
        <v>83</v>
      </c>
      <c r="AY454" s="17" t="s">
        <v>123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17" t="s">
        <v>81</v>
      </c>
      <c r="BK454" s="216">
        <f>ROUND(I454*H454,2)</f>
        <v>0</v>
      </c>
      <c r="BL454" s="17" t="s">
        <v>131</v>
      </c>
      <c r="BM454" s="215" t="s">
        <v>1209</v>
      </c>
    </row>
    <row r="455" s="2" customFormat="1">
      <c r="A455" s="38"/>
      <c r="B455" s="39"/>
      <c r="C455" s="40"/>
      <c r="D455" s="217" t="s">
        <v>133</v>
      </c>
      <c r="E455" s="40"/>
      <c r="F455" s="218" t="s">
        <v>1207</v>
      </c>
      <c r="G455" s="40"/>
      <c r="H455" s="40"/>
      <c r="I455" s="219"/>
      <c r="J455" s="40"/>
      <c r="K455" s="40"/>
      <c r="L455" s="44"/>
      <c r="M455" s="220"/>
      <c r="N455" s="221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133</v>
      </c>
      <c r="AU455" s="17" t="s">
        <v>83</v>
      </c>
    </row>
    <row r="456" s="2" customFormat="1">
      <c r="A456" s="38"/>
      <c r="B456" s="39"/>
      <c r="C456" s="40"/>
      <c r="D456" s="217" t="s">
        <v>820</v>
      </c>
      <c r="E456" s="40"/>
      <c r="F456" s="260" t="s">
        <v>1160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820</v>
      </c>
      <c r="AU456" s="17" t="s">
        <v>83</v>
      </c>
    </row>
    <row r="457" s="13" customFormat="1">
      <c r="A457" s="13"/>
      <c r="B457" s="224"/>
      <c r="C457" s="225"/>
      <c r="D457" s="217" t="s">
        <v>137</v>
      </c>
      <c r="E457" s="226" t="s">
        <v>19</v>
      </c>
      <c r="F457" s="227" t="s">
        <v>997</v>
      </c>
      <c r="G457" s="225"/>
      <c r="H457" s="228">
        <v>0.10000000000000001</v>
      </c>
      <c r="I457" s="229"/>
      <c r="J457" s="225"/>
      <c r="K457" s="225"/>
      <c r="L457" s="230"/>
      <c r="M457" s="231"/>
      <c r="N457" s="232"/>
      <c r="O457" s="232"/>
      <c r="P457" s="232"/>
      <c r="Q457" s="232"/>
      <c r="R457" s="232"/>
      <c r="S457" s="232"/>
      <c r="T457" s="23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4" t="s">
        <v>137</v>
      </c>
      <c r="AU457" s="234" t="s">
        <v>83</v>
      </c>
      <c r="AV457" s="13" t="s">
        <v>83</v>
      </c>
      <c r="AW457" s="13" t="s">
        <v>35</v>
      </c>
      <c r="AX457" s="13" t="s">
        <v>73</v>
      </c>
      <c r="AY457" s="234" t="s">
        <v>123</v>
      </c>
    </row>
    <row r="458" s="14" customFormat="1">
      <c r="A458" s="14"/>
      <c r="B458" s="249"/>
      <c r="C458" s="250"/>
      <c r="D458" s="217" t="s">
        <v>137</v>
      </c>
      <c r="E458" s="251" t="s">
        <v>19</v>
      </c>
      <c r="F458" s="252" t="s">
        <v>802</v>
      </c>
      <c r="G458" s="250"/>
      <c r="H458" s="253">
        <v>0.10000000000000001</v>
      </c>
      <c r="I458" s="254"/>
      <c r="J458" s="250"/>
      <c r="K458" s="250"/>
      <c r="L458" s="255"/>
      <c r="M458" s="256"/>
      <c r="N458" s="257"/>
      <c r="O458" s="257"/>
      <c r="P458" s="257"/>
      <c r="Q458" s="257"/>
      <c r="R458" s="257"/>
      <c r="S458" s="257"/>
      <c r="T458" s="25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9" t="s">
        <v>137</v>
      </c>
      <c r="AU458" s="259" t="s">
        <v>83</v>
      </c>
      <c r="AV458" s="14" t="s">
        <v>131</v>
      </c>
      <c r="AW458" s="14" t="s">
        <v>35</v>
      </c>
      <c r="AX458" s="14" t="s">
        <v>81</v>
      </c>
      <c r="AY458" s="259" t="s">
        <v>123</v>
      </c>
    </row>
    <row r="459" s="2" customFormat="1" ht="16.5" customHeight="1">
      <c r="A459" s="38"/>
      <c r="B459" s="39"/>
      <c r="C459" s="235" t="s">
        <v>1210</v>
      </c>
      <c r="D459" s="235" t="s">
        <v>166</v>
      </c>
      <c r="E459" s="236" t="s">
        <v>1211</v>
      </c>
      <c r="F459" s="237" t="s">
        <v>1212</v>
      </c>
      <c r="G459" s="238" t="s">
        <v>1208</v>
      </c>
      <c r="H459" s="239">
        <v>0.20000000000000001</v>
      </c>
      <c r="I459" s="240"/>
      <c r="J459" s="241">
        <f>ROUND(I459*H459,2)</f>
        <v>0</v>
      </c>
      <c r="K459" s="237" t="s">
        <v>19</v>
      </c>
      <c r="L459" s="242"/>
      <c r="M459" s="243" t="s">
        <v>19</v>
      </c>
      <c r="N459" s="244" t="s">
        <v>44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170</v>
      </c>
      <c r="AT459" s="215" t="s">
        <v>166</v>
      </c>
      <c r="AU459" s="215" t="s">
        <v>83</v>
      </c>
      <c r="AY459" s="17" t="s">
        <v>123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81</v>
      </c>
      <c r="BK459" s="216">
        <f>ROUND(I459*H459,2)</f>
        <v>0</v>
      </c>
      <c r="BL459" s="17" t="s">
        <v>131</v>
      </c>
      <c r="BM459" s="215" t="s">
        <v>1213</v>
      </c>
    </row>
    <row r="460" s="2" customFormat="1">
      <c r="A460" s="38"/>
      <c r="B460" s="39"/>
      <c r="C460" s="40"/>
      <c r="D460" s="217" t="s">
        <v>133</v>
      </c>
      <c r="E460" s="40"/>
      <c r="F460" s="218" t="s">
        <v>1212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133</v>
      </c>
      <c r="AU460" s="17" t="s">
        <v>83</v>
      </c>
    </row>
    <row r="461" s="2" customFormat="1">
      <c r="A461" s="38"/>
      <c r="B461" s="39"/>
      <c r="C461" s="40"/>
      <c r="D461" s="217" t="s">
        <v>820</v>
      </c>
      <c r="E461" s="40"/>
      <c r="F461" s="260" t="s">
        <v>1160</v>
      </c>
      <c r="G461" s="40"/>
      <c r="H461" s="40"/>
      <c r="I461" s="219"/>
      <c r="J461" s="40"/>
      <c r="K461" s="40"/>
      <c r="L461" s="44"/>
      <c r="M461" s="220"/>
      <c r="N461" s="221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820</v>
      </c>
      <c r="AU461" s="17" t="s">
        <v>83</v>
      </c>
    </row>
    <row r="462" s="13" customFormat="1">
      <c r="A462" s="13"/>
      <c r="B462" s="224"/>
      <c r="C462" s="225"/>
      <c r="D462" s="217" t="s">
        <v>137</v>
      </c>
      <c r="E462" s="226" t="s">
        <v>19</v>
      </c>
      <c r="F462" s="227" t="s">
        <v>1006</v>
      </c>
      <c r="G462" s="225"/>
      <c r="H462" s="228">
        <v>0.20000000000000001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137</v>
      </c>
      <c r="AU462" s="234" t="s">
        <v>83</v>
      </c>
      <c r="AV462" s="13" t="s">
        <v>83</v>
      </c>
      <c r="AW462" s="13" t="s">
        <v>35</v>
      </c>
      <c r="AX462" s="13" t="s">
        <v>73</v>
      </c>
      <c r="AY462" s="234" t="s">
        <v>123</v>
      </c>
    </row>
    <row r="463" s="14" customFormat="1">
      <c r="A463" s="14"/>
      <c r="B463" s="249"/>
      <c r="C463" s="250"/>
      <c r="D463" s="217" t="s">
        <v>137</v>
      </c>
      <c r="E463" s="251" t="s">
        <v>19</v>
      </c>
      <c r="F463" s="252" t="s">
        <v>802</v>
      </c>
      <c r="G463" s="250"/>
      <c r="H463" s="253">
        <v>0.20000000000000001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9" t="s">
        <v>137</v>
      </c>
      <c r="AU463" s="259" t="s">
        <v>83</v>
      </c>
      <c r="AV463" s="14" t="s">
        <v>131</v>
      </c>
      <c r="AW463" s="14" t="s">
        <v>35</v>
      </c>
      <c r="AX463" s="14" t="s">
        <v>81</v>
      </c>
      <c r="AY463" s="259" t="s">
        <v>123</v>
      </c>
    </row>
    <row r="464" s="2" customFormat="1" ht="21.75" customHeight="1">
      <c r="A464" s="38"/>
      <c r="B464" s="39"/>
      <c r="C464" s="204" t="s">
        <v>1214</v>
      </c>
      <c r="D464" s="204" t="s">
        <v>126</v>
      </c>
      <c r="E464" s="205" t="s">
        <v>1215</v>
      </c>
      <c r="F464" s="206" t="s">
        <v>1216</v>
      </c>
      <c r="G464" s="207" t="s">
        <v>790</v>
      </c>
      <c r="H464" s="208">
        <v>10</v>
      </c>
      <c r="I464" s="209"/>
      <c r="J464" s="210">
        <f>ROUND(I464*H464,2)</f>
        <v>0</v>
      </c>
      <c r="K464" s="206" t="s">
        <v>19</v>
      </c>
      <c r="L464" s="44"/>
      <c r="M464" s="211" t="s">
        <v>19</v>
      </c>
      <c r="N464" s="212" t="s">
        <v>44</v>
      </c>
      <c r="O464" s="84"/>
      <c r="P464" s="213">
        <f>O464*H464</f>
        <v>0</v>
      </c>
      <c r="Q464" s="213">
        <v>0</v>
      </c>
      <c r="R464" s="213">
        <f>Q464*H464</f>
        <v>0</v>
      </c>
      <c r="S464" s="213">
        <v>0</v>
      </c>
      <c r="T464" s="214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15" t="s">
        <v>131</v>
      </c>
      <c r="AT464" s="215" t="s">
        <v>126</v>
      </c>
      <c r="AU464" s="215" t="s">
        <v>83</v>
      </c>
      <c r="AY464" s="17" t="s">
        <v>123</v>
      </c>
      <c r="BE464" s="216">
        <f>IF(N464="základní",J464,0)</f>
        <v>0</v>
      </c>
      <c r="BF464" s="216">
        <f>IF(N464="snížená",J464,0)</f>
        <v>0</v>
      </c>
      <c r="BG464" s="216">
        <f>IF(N464="zákl. přenesená",J464,0)</f>
        <v>0</v>
      </c>
      <c r="BH464" s="216">
        <f>IF(N464="sníž. přenesená",J464,0)</f>
        <v>0</v>
      </c>
      <c r="BI464" s="216">
        <f>IF(N464="nulová",J464,0)</f>
        <v>0</v>
      </c>
      <c r="BJ464" s="17" t="s">
        <v>81</v>
      </c>
      <c r="BK464" s="216">
        <f>ROUND(I464*H464,2)</f>
        <v>0</v>
      </c>
      <c r="BL464" s="17" t="s">
        <v>131</v>
      </c>
      <c r="BM464" s="215" t="s">
        <v>1217</v>
      </c>
    </row>
    <row r="465" s="2" customFormat="1">
      <c r="A465" s="38"/>
      <c r="B465" s="39"/>
      <c r="C465" s="40"/>
      <c r="D465" s="217" t="s">
        <v>133</v>
      </c>
      <c r="E465" s="40"/>
      <c r="F465" s="218" t="s">
        <v>1216</v>
      </c>
      <c r="G465" s="40"/>
      <c r="H465" s="40"/>
      <c r="I465" s="219"/>
      <c r="J465" s="40"/>
      <c r="K465" s="40"/>
      <c r="L465" s="44"/>
      <c r="M465" s="220"/>
      <c r="N465" s="221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133</v>
      </c>
      <c r="AU465" s="17" t="s">
        <v>83</v>
      </c>
    </row>
    <row r="466" s="2" customFormat="1">
      <c r="A466" s="38"/>
      <c r="B466" s="39"/>
      <c r="C466" s="40"/>
      <c r="D466" s="217" t="s">
        <v>820</v>
      </c>
      <c r="E466" s="40"/>
      <c r="F466" s="260" t="s">
        <v>1160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820</v>
      </c>
      <c r="AU466" s="17" t="s">
        <v>83</v>
      </c>
    </row>
    <row r="467" s="2" customFormat="1" ht="16.5" customHeight="1">
      <c r="A467" s="38"/>
      <c r="B467" s="39"/>
      <c r="C467" s="235" t="s">
        <v>1218</v>
      </c>
      <c r="D467" s="235" t="s">
        <v>166</v>
      </c>
      <c r="E467" s="236" t="s">
        <v>1219</v>
      </c>
      <c r="F467" s="237" t="s">
        <v>1220</v>
      </c>
      <c r="G467" s="238" t="s">
        <v>790</v>
      </c>
      <c r="H467" s="239">
        <v>10</v>
      </c>
      <c r="I467" s="240"/>
      <c r="J467" s="241">
        <f>ROUND(I467*H467,2)</f>
        <v>0</v>
      </c>
      <c r="K467" s="237" t="s">
        <v>19</v>
      </c>
      <c r="L467" s="242"/>
      <c r="M467" s="243" t="s">
        <v>19</v>
      </c>
      <c r="N467" s="244" t="s">
        <v>44</v>
      </c>
      <c r="O467" s="84"/>
      <c r="P467" s="213">
        <f>O467*H467</f>
        <v>0</v>
      </c>
      <c r="Q467" s="213">
        <v>0</v>
      </c>
      <c r="R467" s="213">
        <f>Q467*H467</f>
        <v>0</v>
      </c>
      <c r="S467" s="213">
        <v>0</v>
      </c>
      <c r="T467" s="214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15" t="s">
        <v>170</v>
      </c>
      <c r="AT467" s="215" t="s">
        <v>166</v>
      </c>
      <c r="AU467" s="215" t="s">
        <v>83</v>
      </c>
      <c r="AY467" s="17" t="s">
        <v>123</v>
      </c>
      <c r="BE467" s="216">
        <f>IF(N467="základní",J467,0)</f>
        <v>0</v>
      </c>
      <c r="BF467" s="216">
        <f>IF(N467="snížená",J467,0)</f>
        <v>0</v>
      </c>
      <c r="BG467" s="216">
        <f>IF(N467="zákl. přenesená",J467,0)</f>
        <v>0</v>
      </c>
      <c r="BH467" s="216">
        <f>IF(N467="sníž. přenesená",J467,0)</f>
        <v>0</v>
      </c>
      <c r="BI467" s="216">
        <f>IF(N467="nulová",J467,0)</f>
        <v>0</v>
      </c>
      <c r="BJ467" s="17" t="s">
        <v>81</v>
      </c>
      <c r="BK467" s="216">
        <f>ROUND(I467*H467,2)</f>
        <v>0</v>
      </c>
      <c r="BL467" s="17" t="s">
        <v>131</v>
      </c>
      <c r="BM467" s="215" t="s">
        <v>1221</v>
      </c>
    </row>
    <row r="468" s="2" customFormat="1">
      <c r="A468" s="38"/>
      <c r="B468" s="39"/>
      <c r="C468" s="40"/>
      <c r="D468" s="217" t="s">
        <v>133</v>
      </c>
      <c r="E468" s="40"/>
      <c r="F468" s="218" t="s">
        <v>1220</v>
      </c>
      <c r="G468" s="40"/>
      <c r="H468" s="40"/>
      <c r="I468" s="219"/>
      <c r="J468" s="40"/>
      <c r="K468" s="40"/>
      <c r="L468" s="44"/>
      <c r="M468" s="220"/>
      <c r="N468" s="221"/>
      <c r="O468" s="84"/>
      <c r="P468" s="84"/>
      <c r="Q468" s="84"/>
      <c r="R468" s="84"/>
      <c r="S468" s="84"/>
      <c r="T468" s="85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133</v>
      </c>
      <c r="AU468" s="17" t="s">
        <v>83</v>
      </c>
    </row>
    <row r="469" s="2" customFormat="1">
      <c r="A469" s="38"/>
      <c r="B469" s="39"/>
      <c r="C469" s="40"/>
      <c r="D469" s="217" t="s">
        <v>820</v>
      </c>
      <c r="E469" s="40"/>
      <c r="F469" s="260" t="s">
        <v>1160</v>
      </c>
      <c r="G469" s="40"/>
      <c r="H469" s="40"/>
      <c r="I469" s="219"/>
      <c r="J469" s="40"/>
      <c r="K469" s="40"/>
      <c r="L469" s="44"/>
      <c r="M469" s="220"/>
      <c r="N469" s="221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820</v>
      </c>
      <c r="AU469" s="17" t="s">
        <v>83</v>
      </c>
    </row>
    <row r="470" s="2" customFormat="1" ht="16.5" customHeight="1">
      <c r="A470" s="38"/>
      <c r="B470" s="39"/>
      <c r="C470" s="204" t="s">
        <v>1222</v>
      </c>
      <c r="D470" s="204" t="s">
        <v>126</v>
      </c>
      <c r="E470" s="205" t="s">
        <v>1223</v>
      </c>
      <c r="F470" s="206" t="s">
        <v>1224</v>
      </c>
      <c r="G470" s="207" t="s">
        <v>790</v>
      </c>
      <c r="H470" s="208">
        <v>3</v>
      </c>
      <c r="I470" s="209"/>
      <c r="J470" s="210">
        <f>ROUND(I470*H470,2)</f>
        <v>0</v>
      </c>
      <c r="K470" s="206" t="s">
        <v>19</v>
      </c>
      <c r="L470" s="44"/>
      <c r="M470" s="211" t="s">
        <v>19</v>
      </c>
      <c r="N470" s="212" t="s">
        <v>44</v>
      </c>
      <c r="O470" s="84"/>
      <c r="P470" s="213">
        <f>O470*H470</f>
        <v>0</v>
      </c>
      <c r="Q470" s="213">
        <v>0</v>
      </c>
      <c r="R470" s="213">
        <f>Q470*H470</f>
        <v>0</v>
      </c>
      <c r="S470" s="213">
        <v>0</v>
      </c>
      <c r="T470" s="214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15" t="s">
        <v>131</v>
      </c>
      <c r="AT470" s="215" t="s">
        <v>126</v>
      </c>
      <c r="AU470" s="215" t="s">
        <v>83</v>
      </c>
      <c r="AY470" s="17" t="s">
        <v>123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7" t="s">
        <v>81</v>
      </c>
      <c r="BK470" s="216">
        <f>ROUND(I470*H470,2)</f>
        <v>0</v>
      </c>
      <c r="BL470" s="17" t="s">
        <v>131</v>
      </c>
      <c r="BM470" s="215" t="s">
        <v>1225</v>
      </c>
    </row>
    <row r="471" s="2" customFormat="1">
      <c r="A471" s="38"/>
      <c r="B471" s="39"/>
      <c r="C471" s="40"/>
      <c r="D471" s="217" t="s">
        <v>133</v>
      </c>
      <c r="E471" s="40"/>
      <c r="F471" s="218" t="s">
        <v>1224</v>
      </c>
      <c r="G471" s="40"/>
      <c r="H471" s="40"/>
      <c r="I471" s="219"/>
      <c r="J471" s="40"/>
      <c r="K471" s="40"/>
      <c r="L471" s="44"/>
      <c r="M471" s="220"/>
      <c r="N471" s="221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133</v>
      </c>
      <c r="AU471" s="17" t="s">
        <v>83</v>
      </c>
    </row>
    <row r="472" s="2" customFormat="1">
      <c r="A472" s="38"/>
      <c r="B472" s="39"/>
      <c r="C472" s="40"/>
      <c r="D472" s="217" t="s">
        <v>820</v>
      </c>
      <c r="E472" s="40"/>
      <c r="F472" s="260" t="s">
        <v>1160</v>
      </c>
      <c r="G472" s="40"/>
      <c r="H472" s="40"/>
      <c r="I472" s="219"/>
      <c r="J472" s="40"/>
      <c r="K472" s="40"/>
      <c r="L472" s="44"/>
      <c r="M472" s="220"/>
      <c r="N472" s="221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820</v>
      </c>
      <c r="AU472" s="17" t="s">
        <v>83</v>
      </c>
    </row>
    <row r="473" s="2" customFormat="1" ht="16.5" customHeight="1">
      <c r="A473" s="38"/>
      <c r="B473" s="39"/>
      <c r="C473" s="235" t="s">
        <v>1226</v>
      </c>
      <c r="D473" s="235" t="s">
        <v>166</v>
      </c>
      <c r="E473" s="236" t="s">
        <v>1031</v>
      </c>
      <c r="F473" s="237" t="s">
        <v>1032</v>
      </c>
      <c r="G473" s="238" t="s">
        <v>867</v>
      </c>
      <c r="H473" s="239">
        <v>0.59999999999999998</v>
      </c>
      <c r="I473" s="240"/>
      <c r="J473" s="241">
        <f>ROUND(I473*H473,2)</f>
        <v>0</v>
      </c>
      <c r="K473" s="237" t="s">
        <v>19</v>
      </c>
      <c r="L473" s="242"/>
      <c r="M473" s="243" t="s">
        <v>19</v>
      </c>
      <c r="N473" s="244" t="s">
        <v>44</v>
      </c>
      <c r="O473" s="84"/>
      <c r="P473" s="213">
        <f>O473*H473</f>
        <v>0</v>
      </c>
      <c r="Q473" s="213">
        <v>0</v>
      </c>
      <c r="R473" s="213">
        <f>Q473*H473</f>
        <v>0</v>
      </c>
      <c r="S473" s="213">
        <v>0</v>
      </c>
      <c r="T473" s="21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5" t="s">
        <v>170</v>
      </c>
      <c r="AT473" s="215" t="s">
        <v>166</v>
      </c>
      <c r="AU473" s="215" t="s">
        <v>83</v>
      </c>
      <c r="AY473" s="17" t="s">
        <v>123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17" t="s">
        <v>81</v>
      </c>
      <c r="BK473" s="216">
        <f>ROUND(I473*H473,2)</f>
        <v>0</v>
      </c>
      <c r="BL473" s="17" t="s">
        <v>131</v>
      </c>
      <c r="BM473" s="215" t="s">
        <v>1227</v>
      </c>
    </row>
    <row r="474" s="2" customFormat="1">
      <c r="A474" s="38"/>
      <c r="B474" s="39"/>
      <c r="C474" s="40"/>
      <c r="D474" s="217" t="s">
        <v>133</v>
      </c>
      <c r="E474" s="40"/>
      <c r="F474" s="218" t="s">
        <v>1032</v>
      </c>
      <c r="G474" s="40"/>
      <c r="H474" s="40"/>
      <c r="I474" s="219"/>
      <c r="J474" s="40"/>
      <c r="K474" s="40"/>
      <c r="L474" s="44"/>
      <c r="M474" s="220"/>
      <c r="N474" s="221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133</v>
      </c>
      <c r="AU474" s="17" t="s">
        <v>83</v>
      </c>
    </row>
    <row r="475" s="2" customFormat="1">
      <c r="A475" s="38"/>
      <c r="B475" s="39"/>
      <c r="C475" s="40"/>
      <c r="D475" s="217" t="s">
        <v>820</v>
      </c>
      <c r="E475" s="40"/>
      <c r="F475" s="260" t="s">
        <v>1160</v>
      </c>
      <c r="G475" s="40"/>
      <c r="H475" s="40"/>
      <c r="I475" s="219"/>
      <c r="J475" s="40"/>
      <c r="K475" s="40"/>
      <c r="L475" s="44"/>
      <c r="M475" s="220"/>
      <c r="N475" s="221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820</v>
      </c>
      <c r="AU475" s="17" t="s">
        <v>83</v>
      </c>
    </row>
    <row r="476" s="13" customFormat="1">
      <c r="A476" s="13"/>
      <c r="B476" s="224"/>
      <c r="C476" s="225"/>
      <c r="D476" s="217" t="s">
        <v>137</v>
      </c>
      <c r="E476" s="226" t="s">
        <v>19</v>
      </c>
      <c r="F476" s="227" t="s">
        <v>1228</v>
      </c>
      <c r="G476" s="225"/>
      <c r="H476" s="228">
        <v>0.59999999999999998</v>
      </c>
      <c r="I476" s="229"/>
      <c r="J476" s="225"/>
      <c r="K476" s="225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137</v>
      </c>
      <c r="AU476" s="234" t="s">
        <v>83</v>
      </c>
      <c r="AV476" s="13" t="s">
        <v>83</v>
      </c>
      <c r="AW476" s="13" t="s">
        <v>35</v>
      </c>
      <c r="AX476" s="13" t="s">
        <v>73</v>
      </c>
      <c r="AY476" s="234" t="s">
        <v>123</v>
      </c>
    </row>
    <row r="477" s="14" customFormat="1">
      <c r="A477" s="14"/>
      <c r="B477" s="249"/>
      <c r="C477" s="250"/>
      <c r="D477" s="217" t="s">
        <v>137</v>
      </c>
      <c r="E477" s="251" t="s">
        <v>19</v>
      </c>
      <c r="F477" s="252" t="s">
        <v>802</v>
      </c>
      <c r="G477" s="250"/>
      <c r="H477" s="253">
        <v>0.59999999999999998</v>
      </c>
      <c r="I477" s="254"/>
      <c r="J477" s="250"/>
      <c r="K477" s="250"/>
      <c r="L477" s="255"/>
      <c r="M477" s="256"/>
      <c r="N477" s="257"/>
      <c r="O477" s="257"/>
      <c r="P477" s="257"/>
      <c r="Q477" s="257"/>
      <c r="R477" s="257"/>
      <c r="S477" s="257"/>
      <c r="T477" s="25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9" t="s">
        <v>137</v>
      </c>
      <c r="AU477" s="259" t="s">
        <v>83</v>
      </c>
      <c r="AV477" s="14" t="s">
        <v>131</v>
      </c>
      <c r="AW477" s="14" t="s">
        <v>35</v>
      </c>
      <c r="AX477" s="14" t="s">
        <v>81</v>
      </c>
      <c r="AY477" s="259" t="s">
        <v>123</v>
      </c>
    </row>
    <row r="478" s="2" customFormat="1" ht="16.5" customHeight="1">
      <c r="A478" s="38"/>
      <c r="B478" s="39"/>
      <c r="C478" s="235" t="s">
        <v>1229</v>
      </c>
      <c r="D478" s="235" t="s">
        <v>166</v>
      </c>
      <c r="E478" s="236" t="s">
        <v>1053</v>
      </c>
      <c r="F478" s="237" t="s">
        <v>1054</v>
      </c>
      <c r="G478" s="238" t="s">
        <v>827</v>
      </c>
      <c r="H478" s="239">
        <v>405</v>
      </c>
      <c r="I478" s="240"/>
      <c r="J478" s="241">
        <f>ROUND(I478*H478,2)</f>
        <v>0</v>
      </c>
      <c r="K478" s="237" t="s">
        <v>19</v>
      </c>
      <c r="L478" s="242"/>
      <c r="M478" s="243" t="s">
        <v>19</v>
      </c>
      <c r="N478" s="244" t="s">
        <v>44</v>
      </c>
      <c r="O478" s="84"/>
      <c r="P478" s="213">
        <f>O478*H478</f>
        <v>0</v>
      </c>
      <c r="Q478" s="213">
        <v>0</v>
      </c>
      <c r="R478" s="213">
        <f>Q478*H478</f>
        <v>0</v>
      </c>
      <c r="S478" s="213">
        <v>0</v>
      </c>
      <c r="T478" s="21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15" t="s">
        <v>170</v>
      </c>
      <c r="AT478" s="215" t="s">
        <v>166</v>
      </c>
      <c r="AU478" s="215" t="s">
        <v>83</v>
      </c>
      <c r="AY478" s="17" t="s">
        <v>123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17" t="s">
        <v>81</v>
      </c>
      <c r="BK478" s="216">
        <f>ROUND(I478*H478,2)</f>
        <v>0</v>
      </c>
      <c r="BL478" s="17" t="s">
        <v>131</v>
      </c>
      <c r="BM478" s="215" t="s">
        <v>1230</v>
      </c>
    </row>
    <row r="479" s="2" customFormat="1">
      <c r="A479" s="38"/>
      <c r="B479" s="39"/>
      <c r="C479" s="40"/>
      <c r="D479" s="217" t="s">
        <v>133</v>
      </c>
      <c r="E479" s="40"/>
      <c r="F479" s="218" t="s">
        <v>1054</v>
      </c>
      <c r="G479" s="40"/>
      <c r="H479" s="40"/>
      <c r="I479" s="219"/>
      <c r="J479" s="40"/>
      <c r="K479" s="40"/>
      <c r="L479" s="44"/>
      <c r="M479" s="220"/>
      <c r="N479" s="221"/>
      <c r="O479" s="84"/>
      <c r="P479" s="84"/>
      <c r="Q479" s="84"/>
      <c r="R479" s="84"/>
      <c r="S479" s="84"/>
      <c r="T479" s="85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133</v>
      </c>
      <c r="AU479" s="17" t="s">
        <v>83</v>
      </c>
    </row>
    <row r="480" s="2" customFormat="1">
      <c r="A480" s="38"/>
      <c r="B480" s="39"/>
      <c r="C480" s="40"/>
      <c r="D480" s="217" t="s">
        <v>820</v>
      </c>
      <c r="E480" s="40"/>
      <c r="F480" s="260" t="s">
        <v>1160</v>
      </c>
      <c r="G480" s="40"/>
      <c r="H480" s="40"/>
      <c r="I480" s="219"/>
      <c r="J480" s="40"/>
      <c r="K480" s="40"/>
      <c r="L480" s="44"/>
      <c r="M480" s="220"/>
      <c r="N480" s="221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820</v>
      </c>
      <c r="AU480" s="17" t="s">
        <v>83</v>
      </c>
    </row>
    <row r="481" s="13" customFormat="1">
      <c r="A481" s="13"/>
      <c r="B481" s="224"/>
      <c r="C481" s="225"/>
      <c r="D481" s="217" t="s">
        <v>137</v>
      </c>
      <c r="E481" s="226" t="s">
        <v>19</v>
      </c>
      <c r="F481" s="227" t="s">
        <v>1231</v>
      </c>
      <c r="G481" s="225"/>
      <c r="H481" s="228">
        <v>405</v>
      </c>
      <c r="I481" s="229"/>
      <c r="J481" s="225"/>
      <c r="K481" s="225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137</v>
      </c>
      <c r="AU481" s="234" t="s">
        <v>83</v>
      </c>
      <c r="AV481" s="13" t="s">
        <v>83</v>
      </c>
      <c r="AW481" s="13" t="s">
        <v>35</v>
      </c>
      <c r="AX481" s="13" t="s">
        <v>73</v>
      </c>
      <c r="AY481" s="234" t="s">
        <v>123</v>
      </c>
    </row>
    <row r="482" s="14" customFormat="1">
      <c r="A482" s="14"/>
      <c r="B482" s="249"/>
      <c r="C482" s="250"/>
      <c r="D482" s="217" t="s">
        <v>137</v>
      </c>
      <c r="E482" s="251" t="s">
        <v>19</v>
      </c>
      <c r="F482" s="252" t="s">
        <v>802</v>
      </c>
      <c r="G482" s="250"/>
      <c r="H482" s="253">
        <v>405</v>
      </c>
      <c r="I482" s="254"/>
      <c r="J482" s="250"/>
      <c r="K482" s="250"/>
      <c r="L482" s="255"/>
      <c r="M482" s="256"/>
      <c r="N482" s="257"/>
      <c r="O482" s="257"/>
      <c r="P482" s="257"/>
      <c r="Q482" s="257"/>
      <c r="R482" s="257"/>
      <c r="S482" s="257"/>
      <c r="T482" s="25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9" t="s">
        <v>137</v>
      </c>
      <c r="AU482" s="259" t="s">
        <v>83</v>
      </c>
      <c r="AV482" s="14" t="s">
        <v>131</v>
      </c>
      <c r="AW482" s="14" t="s">
        <v>35</v>
      </c>
      <c r="AX482" s="14" t="s">
        <v>81</v>
      </c>
      <c r="AY482" s="259" t="s">
        <v>123</v>
      </c>
    </row>
    <row r="483" s="2" customFormat="1" ht="16.5" customHeight="1">
      <c r="A483" s="38"/>
      <c r="B483" s="39"/>
      <c r="C483" s="235" t="s">
        <v>1232</v>
      </c>
      <c r="D483" s="235" t="s">
        <v>166</v>
      </c>
      <c r="E483" s="236" t="s">
        <v>891</v>
      </c>
      <c r="F483" s="237" t="s">
        <v>892</v>
      </c>
      <c r="G483" s="238" t="s">
        <v>827</v>
      </c>
      <c r="H483" s="239">
        <v>603</v>
      </c>
      <c r="I483" s="240"/>
      <c r="J483" s="241">
        <f>ROUND(I483*H483,2)</f>
        <v>0</v>
      </c>
      <c r="K483" s="237" t="s">
        <v>19</v>
      </c>
      <c r="L483" s="242"/>
      <c r="M483" s="243" t="s">
        <v>19</v>
      </c>
      <c r="N483" s="244" t="s">
        <v>44</v>
      </c>
      <c r="O483" s="84"/>
      <c r="P483" s="213">
        <f>O483*H483</f>
        <v>0</v>
      </c>
      <c r="Q483" s="213">
        <v>0</v>
      </c>
      <c r="R483" s="213">
        <f>Q483*H483</f>
        <v>0</v>
      </c>
      <c r="S483" s="213">
        <v>0</v>
      </c>
      <c r="T483" s="214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5" t="s">
        <v>170</v>
      </c>
      <c r="AT483" s="215" t="s">
        <v>166</v>
      </c>
      <c r="AU483" s="215" t="s">
        <v>83</v>
      </c>
      <c r="AY483" s="17" t="s">
        <v>123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17" t="s">
        <v>81</v>
      </c>
      <c r="BK483" s="216">
        <f>ROUND(I483*H483,2)</f>
        <v>0</v>
      </c>
      <c r="BL483" s="17" t="s">
        <v>131</v>
      </c>
      <c r="BM483" s="215" t="s">
        <v>1233</v>
      </c>
    </row>
    <row r="484" s="2" customFormat="1">
      <c r="A484" s="38"/>
      <c r="B484" s="39"/>
      <c r="C484" s="40"/>
      <c r="D484" s="217" t="s">
        <v>133</v>
      </c>
      <c r="E484" s="40"/>
      <c r="F484" s="218" t="s">
        <v>892</v>
      </c>
      <c r="G484" s="40"/>
      <c r="H484" s="40"/>
      <c r="I484" s="219"/>
      <c r="J484" s="40"/>
      <c r="K484" s="40"/>
      <c r="L484" s="44"/>
      <c r="M484" s="220"/>
      <c r="N484" s="221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133</v>
      </c>
      <c r="AU484" s="17" t="s">
        <v>83</v>
      </c>
    </row>
    <row r="485" s="2" customFormat="1">
      <c r="A485" s="38"/>
      <c r="B485" s="39"/>
      <c r="C485" s="40"/>
      <c r="D485" s="217" t="s">
        <v>820</v>
      </c>
      <c r="E485" s="40"/>
      <c r="F485" s="260" t="s">
        <v>1160</v>
      </c>
      <c r="G485" s="40"/>
      <c r="H485" s="40"/>
      <c r="I485" s="219"/>
      <c r="J485" s="40"/>
      <c r="K485" s="40"/>
      <c r="L485" s="44"/>
      <c r="M485" s="220"/>
      <c r="N485" s="221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820</v>
      </c>
      <c r="AU485" s="17" t="s">
        <v>83</v>
      </c>
    </row>
    <row r="486" s="13" customFormat="1">
      <c r="A486" s="13"/>
      <c r="B486" s="224"/>
      <c r="C486" s="225"/>
      <c r="D486" s="217" t="s">
        <v>137</v>
      </c>
      <c r="E486" s="226" t="s">
        <v>19</v>
      </c>
      <c r="F486" s="227" t="s">
        <v>1234</v>
      </c>
      <c r="G486" s="225"/>
      <c r="H486" s="228">
        <v>603</v>
      </c>
      <c r="I486" s="229"/>
      <c r="J486" s="225"/>
      <c r="K486" s="225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137</v>
      </c>
      <c r="AU486" s="234" t="s">
        <v>83</v>
      </c>
      <c r="AV486" s="13" t="s">
        <v>83</v>
      </c>
      <c r="AW486" s="13" t="s">
        <v>35</v>
      </c>
      <c r="AX486" s="13" t="s">
        <v>73</v>
      </c>
      <c r="AY486" s="234" t="s">
        <v>123</v>
      </c>
    </row>
    <row r="487" s="14" customFormat="1">
      <c r="A487" s="14"/>
      <c r="B487" s="249"/>
      <c r="C487" s="250"/>
      <c r="D487" s="217" t="s">
        <v>137</v>
      </c>
      <c r="E487" s="251" t="s">
        <v>19</v>
      </c>
      <c r="F487" s="252" t="s">
        <v>802</v>
      </c>
      <c r="G487" s="250"/>
      <c r="H487" s="253">
        <v>603</v>
      </c>
      <c r="I487" s="254"/>
      <c r="J487" s="250"/>
      <c r="K487" s="250"/>
      <c r="L487" s="255"/>
      <c r="M487" s="256"/>
      <c r="N487" s="257"/>
      <c r="O487" s="257"/>
      <c r="P487" s="257"/>
      <c r="Q487" s="257"/>
      <c r="R487" s="257"/>
      <c r="S487" s="257"/>
      <c r="T487" s="25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9" t="s">
        <v>137</v>
      </c>
      <c r="AU487" s="259" t="s">
        <v>83</v>
      </c>
      <c r="AV487" s="14" t="s">
        <v>131</v>
      </c>
      <c r="AW487" s="14" t="s">
        <v>35</v>
      </c>
      <c r="AX487" s="14" t="s">
        <v>81</v>
      </c>
      <c r="AY487" s="259" t="s">
        <v>123</v>
      </c>
    </row>
    <row r="488" s="2" customFormat="1" ht="21.75" customHeight="1">
      <c r="A488" s="38"/>
      <c r="B488" s="39"/>
      <c r="C488" s="235" t="s">
        <v>1235</v>
      </c>
      <c r="D488" s="235" t="s">
        <v>166</v>
      </c>
      <c r="E488" s="236" t="s">
        <v>1236</v>
      </c>
      <c r="F488" s="237" t="s">
        <v>1237</v>
      </c>
      <c r="G488" s="238" t="s">
        <v>790</v>
      </c>
      <c r="H488" s="239">
        <v>3</v>
      </c>
      <c r="I488" s="240"/>
      <c r="J488" s="241">
        <f>ROUND(I488*H488,2)</f>
        <v>0</v>
      </c>
      <c r="K488" s="237" t="s">
        <v>19</v>
      </c>
      <c r="L488" s="242"/>
      <c r="M488" s="243" t="s">
        <v>19</v>
      </c>
      <c r="N488" s="244" t="s">
        <v>44</v>
      </c>
      <c r="O488" s="84"/>
      <c r="P488" s="213">
        <f>O488*H488</f>
        <v>0</v>
      </c>
      <c r="Q488" s="213">
        <v>0</v>
      </c>
      <c r="R488" s="213">
        <f>Q488*H488</f>
        <v>0</v>
      </c>
      <c r="S488" s="213">
        <v>0</v>
      </c>
      <c r="T488" s="214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5" t="s">
        <v>170</v>
      </c>
      <c r="AT488" s="215" t="s">
        <v>166</v>
      </c>
      <c r="AU488" s="215" t="s">
        <v>83</v>
      </c>
      <c r="AY488" s="17" t="s">
        <v>123</v>
      </c>
      <c r="BE488" s="216">
        <f>IF(N488="základní",J488,0)</f>
        <v>0</v>
      </c>
      <c r="BF488" s="216">
        <f>IF(N488="snížená",J488,0)</f>
        <v>0</v>
      </c>
      <c r="BG488" s="216">
        <f>IF(N488="zákl. přenesená",J488,0)</f>
        <v>0</v>
      </c>
      <c r="BH488" s="216">
        <f>IF(N488="sníž. přenesená",J488,0)</f>
        <v>0</v>
      </c>
      <c r="BI488" s="216">
        <f>IF(N488="nulová",J488,0)</f>
        <v>0</v>
      </c>
      <c r="BJ488" s="17" t="s">
        <v>81</v>
      </c>
      <c r="BK488" s="216">
        <f>ROUND(I488*H488,2)</f>
        <v>0</v>
      </c>
      <c r="BL488" s="17" t="s">
        <v>131</v>
      </c>
      <c r="BM488" s="215" t="s">
        <v>1238</v>
      </c>
    </row>
    <row r="489" s="2" customFormat="1">
      <c r="A489" s="38"/>
      <c r="B489" s="39"/>
      <c r="C489" s="40"/>
      <c r="D489" s="217" t="s">
        <v>133</v>
      </c>
      <c r="E489" s="40"/>
      <c r="F489" s="218" t="s">
        <v>1237</v>
      </c>
      <c r="G489" s="40"/>
      <c r="H489" s="40"/>
      <c r="I489" s="219"/>
      <c r="J489" s="40"/>
      <c r="K489" s="40"/>
      <c r="L489" s="44"/>
      <c r="M489" s="220"/>
      <c r="N489" s="221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133</v>
      </c>
      <c r="AU489" s="17" t="s">
        <v>83</v>
      </c>
    </row>
    <row r="490" s="2" customFormat="1" ht="16.5" customHeight="1">
      <c r="A490" s="38"/>
      <c r="B490" s="39"/>
      <c r="C490" s="235" t="s">
        <v>1239</v>
      </c>
      <c r="D490" s="235" t="s">
        <v>166</v>
      </c>
      <c r="E490" s="236" t="s">
        <v>1240</v>
      </c>
      <c r="F490" s="237" t="s">
        <v>1241</v>
      </c>
      <c r="G490" s="238" t="s">
        <v>790</v>
      </c>
      <c r="H490" s="239">
        <v>3</v>
      </c>
      <c r="I490" s="240"/>
      <c r="J490" s="241">
        <f>ROUND(I490*H490,2)</f>
        <v>0</v>
      </c>
      <c r="K490" s="237" t="s">
        <v>19</v>
      </c>
      <c r="L490" s="242"/>
      <c r="M490" s="243" t="s">
        <v>19</v>
      </c>
      <c r="N490" s="244" t="s">
        <v>44</v>
      </c>
      <c r="O490" s="84"/>
      <c r="P490" s="213">
        <f>O490*H490</f>
        <v>0</v>
      </c>
      <c r="Q490" s="213">
        <v>0</v>
      </c>
      <c r="R490" s="213">
        <f>Q490*H490</f>
        <v>0</v>
      </c>
      <c r="S490" s="213">
        <v>0</v>
      </c>
      <c r="T490" s="214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15" t="s">
        <v>170</v>
      </c>
      <c r="AT490" s="215" t="s">
        <v>166</v>
      </c>
      <c r="AU490" s="215" t="s">
        <v>83</v>
      </c>
      <c r="AY490" s="17" t="s">
        <v>123</v>
      </c>
      <c r="BE490" s="216">
        <f>IF(N490="základní",J490,0)</f>
        <v>0</v>
      </c>
      <c r="BF490" s="216">
        <f>IF(N490="snížená",J490,0)</f>
        <v>0</v>
      </c>
      <c r="BG490" s="216">
        <f>IF(N490="zákl. přenesená",J490,0)</f>
        <v>0</v>
      </c>
      <c r="BH490" s="216">
        <f>IF(N490="sníž. přenesená",J490,0)</f>
        <v>0</v>
      </c>
      <c r="BI490" s="216">
        <f>IF(N490="nulová",J490,0)</f>
        <v>0</v>
      </c>
      <c r="BJ490" s="17" t="s">
        <v>81</v>
      </c>
      <c r="BK490" s="216">
        <f>ROUND(I490*H490,2)</f>
        <v>0</v>
      </c>
      <c r="BL490" s="17" t="s">
        <v>131</v>
      </c>
      <c r="BM490" s="215" t="s">
        <v>1242</v>
      </c>
    </row>
    <row r="491" s="2" customFormat="1">
      <c r="A491" s="38"/>
      <c r="B491" s="39"/>
      <c r="C491" s="40"/>
      <c r="D491" s="217" t="s">
        <v>133</v>
      </c>
      <c r="E491" s="40"/>
      <c r="F491" s="218" t="s">
        <v>1241</v>
      </c>
      <c r="G491" s="40"/>
      <c r="H491" s="40"/>
      <c r="I491" s="219"/>
      <c r="J491" s="40"/>
      <c r="K491" s="40"/>
      <c r="L491" s="44"/>
      <c r="M491" s="220"/>
      <c r="N491" s="221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133</v>
      </c>
      <c r="AU491" s="17" t="s">
        <v>83</v>
      </c>
    </row>
    <row r="492" s="2" customFormat="1">
      <c r="A492" s="38"/>
      <c r="B492" s="39"/>
      <c r="C492" s="40"/>
      <c r="D492" s="217" t="s">
        <v>820</v>
      </c>
      <c r="E492" s="40"/>
      <c r="F492" s="260" t="s">
        <v>1160</v>
      </c>
      <c r="G492" s="40"/>
      <c r="H492" s="40"/>
      <c r="I492" s="219"/>
      <c r="J492" s="40"/>
      <c r="K492" s="40"/>
      <c r="L492" s="44"/>
      <c r="M492" s="220"/>
      <c r="N492" s="221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820</v>
      </c>
      <c r="AU492" s="17" t="s">
        <v>83</v>
      </c>
    </row>
    <row r="493" s="2" customFormat="1" ht="16.5" customHeight="1">
      <c r="A493" s="38"/>
      <c r="B493" s="39"/>
      <c r="C493" s="204" t="s">
        <v>1243</v>
      </c>
      <c r="D493" s="204" t="s">
        <v>126</v>
      </c>
      <c r="E493" s="205" t="s">
        <v>1244</v>
      </c>
      <c r="F493" s="206" t="s">
        <v>1245</v>
      </c>
      <c r="G493" s="207" t="s">
        <v>166</v>
      </c>
      <c r="H493" s="208">
        <v>250</v>
      </c>
      <c r="I493" s="209"/>
      <c r="J493" s="210">
        <f>ROUND(I493*H493,2)</f>
        <v>0</v>
      </c>
      <c r="K493" s="206" t="s">
        <v>19</v>
      </c>
      <c r="L493" s="44"/>
      <c r="M493" s="211" t="s">
        <v>19</v>
      </c>
      <c r="N493" s="212" t="s">
        <v>44</v>
      </c>
      <c r="O493" s="84"/>
      <c r="P493" s="213">
        <f>O493*H493</f>
        <v>0</v>
      </c>
      <c r="Q493" s="213">
        <v>0</v>
      </c>
      <c r="R493" s="213">
        <f>Q493*H493</f>
        <v>0</v>
      </c>
      <c r="S493" s="213">
        <v>0</v>
      </c>
      <c r="T493" s="21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5" t="s">
        <v>131</v>
      </c>
      <c r="AT493" s="215" t="s">
        <v>126</v>
      </c>
      <c r="AU493" s="215" t="s">
        <v>83</v>
      </c>
      <c r="AY493" s="17" t="s">
        <v>123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7" t="s">
        <v>81</v>
      </c>
      <c r="BK493" s="216">
        <f>ROUND(I493*H493,2)</f>
        <v>0</v>
      </c>
      <c r="BL493" s="17" t="s">
        <v>131</v>
      </c>
      <c r="BM493" s="215" t="s">
        <v>1246</v>
      </c>
    </row>
    <row r="494" s="2" customFormat="1">
      <c r="A494" s="38"/>
      <c r="B494" s="39"/>
      <c r="C494" s="40"/>
      <c r="D494" s="217" t="s">
        <v>133</v>
      </c>
      <c r="E494" s="40"/>
      <c r="F494" s="218" t="s">
        <v>1245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133</v>
      </c>
      <c r="AU494" s="17" t="s">
        <v>83</v>
      </c>
    </row>
    <row r="495" s="2" customFormat="1">
      <c r="A495" s="38"/>
      <c r="B495" s="39"/>
      <c r="C495" s="40"/>
      <c r="D495" s="217" t="s">
        <v>820</v>
      </c>
      <c r="E495" s="40"/>
      <c r="F495" s="260" t="s">
        <v>1160</v>
      </c>
      <c r="G495" s="40"/>
      <c r="H495" s="40"/>
      <c r="I495" s="219"/>
      <c r="J495" s="40"/>
      <c r="K495" s="40"/>
      <c r="L495" s="44"/>
      <c r="M495" s="220"/>
      <c r="N495" s="221"/>
      <c r="O495" s="84"/>
      <c r="P495" s="84"/>
      <c r="Q495" s="84"/>
      <c r="R495" s="84"/>
      <c r="S495" s="84"/>
      <c r="T495" s="85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820</v>
      </c>
      <c r="AU495" s="17" t="s">
        <v>83</v>
      </c>
    </row>
    <row r="496" s="2" customFormat="1" ht="16.5" customHeight="1">
      <c r="A496" s="38"/>
      <c r="B496" s="39"/>
      <c r="C496" s="235" t="s">
        <v>1247</v>
      </c>
      <c r="D496" s="235" t="s">
        <v>166</v>
      </c>
      <c r="E496" s="236" t="s">
        <v>977</v>
      </c>
      <c r="F496" s="237" t="s">
        <v>978</v>
      </c>
      <c r="G496" s="238" t="s">
        <v>867</v>
      </c>
      <c r="H496" s="239">
        <v>0.87</v>
      </c>
      <c r="I496" s="240"/>
      <c r="J496" s="241">
        <f>ROUND(I496*H496,2)</f>
        <v>0</v>
      </c>
      <c r="K496" s="237" t="s">
        <v>19</v>
      </c>
      <c r="L496" s="242"/>
      <c r="M496" s="243" t="s">
        <v>19</v>
      </c>
      <c r="N496" s="244" t="s">
        <v>44</v>
      </c>
      <c r="O496" s="84"/>
      <c r="P496" s="213">
        <f>O496*H496</f>
        <v>0</v>
      </c>
      <c r="Q496" s="213">
        <v>0</v>
      </c>
      <c r="R496" s="213">
        <f>Q496*H496</f>
        <v>0</v>
      </c>
      <c r="S496" s="213">
        <v>0</v>
      </c>
      <c r="T496" s="214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15" t="s">
        <v>170</v>
      </c>
      <c r="AT496" s="215" t="s">
        <v>166</v>
      </c>
      <c r="AU496" s="215" t="s">
        <v>83</v>
      </c>
      <c r="AY496" s="17" t="s">
        <v>123</v>
      </c>
      <c r="BE496" s="216">
        <f>IF(N496="základní",J496,0)</f>
        <v>0</v>
      </c>
      <c r="BF496" s="216">
        <f>IF(N496="snížená",J496,0)</f>
        <v>0</v>
      </c>
      <c r="BG496" s="216">
        <f>IF(N496="zákl. přenesená",J496,0)</f>
        <v>0</v>
      </c>
      <c r="BH496" s="216">
        <f>IF(N496="sníž. přenesená",J496,0)</f>
        <v>0</v>
      </c>
      <c r="BI496" s="216">
        <f>IF(N496="nulová",J496,0)</f>
        <v>0</v>
      </c>
      <c r="BJ496" s="17" t="s">
        <v>81</v>
      </c>
      <c r="BK496" s="216">
        <f>ROUND(I496*H496,2)</f>
        <v>0</v>
      </c>
      <c r="BL496" s="17" t="s">
        <v>131</v>
      </c>
      <c r="BM496" s="215" t="s">
        <v>1248</v>
      </c>
    </row>
    <row r="497" s="2" customFormat="1">
      <c r="A497" s="38"/>
      <c r="B497" s="39"/>
      <c r="C497" s="40"/>
      <c r="D497" s="217" t="s">
        <v>133</v>
      </c>
      <c r="E497" s="40"/>
      <c r="F497" s="218" t="s">
        <v>978</v>
      </c>
      <c r="G497" s="40"/>
      <c r="H497" s="40"/>
      <c r="I497" s="219"/>
      <c r="J497" s="40"/>
      <c r="K497" s="40"/>
      <c r="L497" s="44"/>
      <c r="M497" s="220"/>
      <c r="N497" s="221"/>
      <c r="O497" s="84"/>
      <c r="P497" s="84"/>
      <c r="Q497" s="84"/>
      <c r="R497" s="84"/>
      <c r="S497" s="84"/>
      <c r="T497" s="85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133</v>
      </c>
      <c r="AU497" s="17" t="s">
        <v>83</v>
      </c>
    </row>
    <row r="498" s="2" customFormat="1">
      <c r="A498" s="38"/>
      <c r="B498" s="39"/>
      <c r="C498" s="40"/>
      <c r="D498" s="217" t="s">
        <v>820</v>
      </c>
      <c r="E498" s="40"/>
      <c r="F498" s="260" t="s">
        <v>1160</v>
      </c>
      <c r="G498" s="40"/>
      <c r="H498" s="40"/>
      <c r="I498" s="219"/>
      <c r="J498" s="40"/>
      <c r="K498" s="40"/>
      <c r="L498" s="44"/>
      <c r="M498" s="220"/>
      <c r="N498" s="221"/>
      <c r="O498" s="84"/>
      <c r="P498" s="84"/>
      <c r="Q498" s="84"/>
      <c r="R498" s="84"/>
      <c r="S498" s="84"/>
      <c r="T498" s="85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820</v>
      </c>
      <c r="AU498" s="17" t="s">
        <v>83</v>
      </c>
    </row>
    <row r="499" s="2" customFormat="1" ht="16.5" customHeight="1">
      <c r="A499" s="38"/>
      <c r="B499" s="39"/>
      <c r="C499" s="235" t="s">
        <v>1249</v>
      </c>
      <c r="D499" s="235" t="s">
        <v>166</v>
      </c>
      <c r="E499" s="236" t="s">
        <v>981</v>
      </c>
      <c r="F499" s="237" t="s">
        <v>982</v>
      </c>
      <c r="G499" s="238" t="s">
        <v>827</v>
      </c>
      <c r="H499" s="239">
        <v>72.5</v>
      </c>
      <c r="I499" s="240"/>
      <c r="J499" s="241">
        <f>ROUND(I499*H499,2)</f>
        <v>0</v>
      </c>
      <c r="K499" s="237" t="s">
        <v>19</v>
      </c>
      <c r="L499" s="242"/>
      <c r="M499" s="243" t="s">
        <v>19</v>
      </c>
      <c r="N499" s="244" t="s">
        <v>44</v>
      </c>
      <c r="O499" s="84"/>
      <c r="P499" s="213">
        <f>O499*H499</f>
        <v>0</v>
      </c>
      <c r="Q499" s="213">
        <v>0</v>
      </c>
      <c r="R499" s="213">
        <f>Q499*H499</f>
        <v>0</v>
      </c>
      <c r="S499" s="213">
        <v>0</v>
      </c>
      <c r="T499" s="21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15" t="s">
        <v>170</v>
      </c>
      <c r="AT499" s="215" t="s">
        <v>166</v>
      </c>
      <c r="AU499" s="215" t="s">
        <v>83</v>
      </c>
      <c r="AY499" s="17" t="s">
        <v>123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7" t="s">
        <v>81</v>
      </c>
      <c r="BK499" s="216">
        <f>ROUND(I499*H499,2)</f>
        <v>0</v>
      </c>
      <c r="BL499" s="17" t="s">
        <v>131</v>
      </c>
      <c r="BM499" s="215" t="s">
        <v>1250</v>
      </c>
    </row>
    <row r="500" s="2" customFormat="1">
      <c r="A500" s="38"/>
      <c r="B500" s="39"/>
      <c r="C500" s="40"/>
      <c r="D500" s="217" t="s">
        <v>133</v>
      </c>
      <c r="E500" s="40"/>
      <c r="F500" s="218" t="s">
        <v>982</v>
      </c>
      <c r="G500" s="40"/>
      <c r="H500" s="40"/>
      <c r="I500" s="219"/>
      <c r="J500" s="40"/>
      <c r="K500" s="40"/>
      <c r="L500" s="44"/>
      <c r="M500" s="220"/>
      <c r="N500" s="221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133</v>
      </c>
      <c r="AU500" s="17" t="s">
        <v>83</v>
      </c>
    </row>
    <row r="501" s="2" customFormat="1">
      <c r="A501" s="38"/>
      <c r="B501" s="39"/>
      <c r="C501" s="40"/>
      <c r="D501" s="217" t="s">
        <v>820</v>
      </c>
      <c r="E501" s="40"/>
      <c r="F501" s="260" t="s">
        <v>1160</v>
      </c>
      <c r="G501" s="40"/>
      <c r="H501" s="40"/>
      <c r="I501" s="219"/>
      <c r="J501" s="40"/>
      <c r="K501" s="40"/>
      <c r="L501" s="44"/>
      <c r="M501" s="220"/>
      <c r="N501" s="22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820</v>
      </c>
      <c r="AU501" s="17" t="s">
        <v>83</v>
      </c>
    </row>
    <row r="502" s="2" customFormat="1" ht="16.5" customHeight="1">
      <c r="A502" s="38"/>
      <c r="B502" s="39"/>
      <c r="C502" s="204" t="s">
        <v>1251</v>
      </c>
      <c r="D502" s="204" t="s">
        <v>126</v>
      </c>
      <c r="E502" s="205" t="s">
        <v>1252</v>
      </c>
      <c r="F502" s="206" t="s">
        <v>1253</v>
      </c>
      <c r="G502" s="207" t="s">
        <v>790</v>
      </c>
      <c r="H502" s="208">
        <v>10</v>
      </c>
      <c r="I502" s="209"/>
      <c r="J502" s="210">
        <f>ROUND(I502*H502,2)</f>
        <v>0</v>
      </c>
      <c r="K502" s="206" t="s">
        <v>19</v>
      </c>
      <c r="L502" s="44"/>
      <c r="M502" s="211" t="s">
        <v>19</v>
      </c>
      <c r="N502" s="212" t="s">
        <v>44</v>
      </c>
      <c r="O502" s="84"/>
      <c r="P502" s="213">
        <f>O502*H502</f>
        <v>0</v>
      </c>
      <c r="Q502" s="213">
        <v>0</v>
      </c>
      <c r="R502" s="213">
        <f>Q502*H502</f>
        <v>0</v>
      </c>
      <c r="S502" s="213">
        <v>0</v>
      </c>
      <c r="T502" s="214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15" t="s">
        <v>131</v>
      </c>
      <c r="AT502" s="215" t="s">
        <v>126</v>
      </c>
      <c r="AU502" s="215" t="s">
        <v>83</v>
      </c>
      <c r="AY502" s="17" t="s">
        <v>123</v>
      </c>
      <c r="BE502" s="216">
        <f>IF(N502="základní",J502,0)</f>
        <v>0</v>
      </c>
      <c r="BF502" s="216">
        <f>IF(N502="snížená",J502,0)</f>
        <v>0</v>
      </c>
      <c r="BG502" s="216">
        <f>IF(N502="zákl. přenesená",J502,0)</f>
        <v>0</v>
      </c>
      <c r="BH502" s="216">
        <f>IF(N502="sníž. přenesená",J502,0)</f>
        <v>0</v>
      </c>
      <c r="BI502" s="216">
        <f>IF(N502="nulová",J502,0)</f>
        <v>0</v>
      </c>
      <c r="BJ502" s="17" t="s">
        <v>81</v>
      </c>
      <c r="BK502" s="216">
        <f>ROUND(I502*H502,2)</f>
        <v>0</v>
      </c>
      <c r="BL502" s="17" t="s">
        <v>131</v>
      </c>
      <c r="BM502" s="215" t="s">
        <v>1254</v>
      </c>
    </row>
    <row r="503" s="2" customFormat="1">
      <c r="A503" s="38"/>
      <c r="B503" s="39"/>
      <c r="C503" s="40"/>
      <c r="D503" s="217" t="s">
        <v>133</v>
      </c>
      <c r="E503" s="40"/>
      <c r="F503" s="218" t="s">
        <v>1253</v>
      </c>
      <c r="G503" s="40"/>
      <c r="H503" s="40"/>
      <c r="I503" s="219"/>
      <c r="J503" s="40"/>
      <c r="K503" s="40"/>
      <c r="L503" s="44"/>
      <c r="M503" s="220"/>
      <c r="N503" s="221"/>
      <c r="O503" s="84"/>
      <c r="P503" s="84"/>
      <c r="Q503" s="84"/>
      <c r="R503" s="84"/>
      <c r="S503" s="84"/>
      <c r="T503" s="85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133</v>
      </c>
      <c r="AU503" s="17" t="s">
        <v>83</v>
      </c>
    </row>
    <row r="504" s="2" customFormat="1">
      <c r="A504" s="38"/>
      <c r="B504" s="39"/>
      <c r="C504" s="40"/>
      <c r="D504" s="217" t="s">
        <v>820</v>
      </c>
      <c r="E504" s="40"/>
      <c r="F504" s="260" t="s">
        <v>1160</v>
      </c>
      <c r="G504" s="40"/>
      <c r="H504" s="40"/>
      <c r="I504" s="219"/>
      <c r="J504" s="40"/>
      <c r="K504" s="40"/>
      <c r="L504" s="44"/>
      <c r="M504" s="245"/>
      <c r="N504" s="246"/>
      <c r="O504" s="247"/>
      <c r="P504" s="247"/>
      <c r="Q504" s="247"/>
      <c r="R504" s="247"/>
      <c r="S504" s="247"/>
      <c r="T504" s="24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820</v>
      </c>
      <c r="AU504" s="17" t="s">
        <v>83</v>
      </c>
    </row>
    <row r="505" s="2" customFormat="1" ht="6.96" customHeight="1">
      <c r="A505" s="38"/>
      <c r="B505" s="59"/>
      <c r="C505" s="60"/>
      <c r="D505" s="60"/>
      <c r="E505" s="60"/>
      <c r="F505" s="60"/>
      <c r="G505" s="60"/>
      <c r="H505" s="60"/>
      <c r="I505" s="60"/>
      <c r="J505" s="60"/>
      <c r="K505" s="60"/>
      <c r="L505" s="44"/>
      <c r="M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</row>
  </sheetData>
  <sheetProtection sheet="1" autoFilter="0" formatColumns="0" formatRows="0" objects="1" scenarios="1" spinCount="100000" saltValue="wQkaVQ24VGFXpBgzBXFu/3mSdJZ1X8+SSJNAPsY1vWwyGj8G/l8toxfAptv6+6l1NBeqx5XT9Qwx1Y5Js/cx3Q==" hashValue="EG7/DywIqFfkPgoJdgZxG4YOuyLT4WXRbdSbfCPq1ZfeffX7LjaKpmNXJDu+apbyKGpnEeEH1jGBv3kYNLOLFA==" algorithmName="SHA-512" password="CC35"/>
  <autoFilter ref="C81:K50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Rekonstrukce povrchu části komunikace v ulicích Pod Kaňkem a U Nadjezdu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1255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1. 5. 2023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33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34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ROUND((SUM(BE81:BE85)),  2)</f>
        <v>0</v>
      </c>
      <c r="G33" s="38"/>
      <c r="H33" s="38"/>
      <c r="I33" s="148">
        <v>0.20999999999999999</v>
      </c>
      <c r="J33" s="147">
        <f>ROUND(((SUM(BE81:BE85))*I33),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ROUND((SUM(BF81:BF85)),  2)</f>
        <v>0</v>
      </c>
      <c r="G34" s="38"/>
      <c r="H34" s="38"/>
      <c r="I34" s="148">
        <v>0.14999999999999999</v>
      </c>
      <c r="J34" s="147">
        <f>ROUND(((SUM(BF81:BF85))*I34),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ROUND((SUM(BG81:BG85)),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ROUND((SUM(BH81:BH85)),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ROUND((SUM(BI81:BI85)),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Rekonstrukce povrchu části komunikace v ulicích Pod Kaňkem a U Nadjezdu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402 - Veřejné osvětlení - Pod Kaňkem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Kutná Hora</v>
      </c>
      <c r="G52" s="40"/>
      <c r="H52" s="40"/>
      <c r="I52" s="32" t="s">
        <v>23</v>
      </c>
      <c r="J52" s="72" t="str">
        <f>IF(J12="","",J12)</f>
        <v>1. 5. 2023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Kutná Hora</v>
      </c>
      <c r="G54" s="40"/>
      <c r="H54" s="40"/>
      <c r="I54" s="32" t="s">
        <v>32</v>
      </c>
      <c r="J54" s="36" t="str">
        <f>E21</f>
        <v>Ing. Tomáš Pospíšil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Tomáš Pospíšil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1256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1257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108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40"/>
      <c r="D71" s="40"/>
      <c r="E71" s="160" t="str">
        <f>E7</f>
        <v>Rekonstrukce povrchu části komunikace v ulicích Pod Kaňkem a U Nadjezdu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94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402 - Veřejné osvětlení - Pod Kaňkem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Kutná Hora</v>
      </c>
      <c r="G75" s="40"/>
      <c r="H75" s="40"/>
      <c r="I75" s="32" t="s">
        <v>23</v>
      </c>
      <c r="J75" s="72" t="str">
        <f>IF(J12="","",J12)</f>
        <v>1. 5. 2023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Město Kutná Hora</v>
      </c>
      <c r="G77" s="40"/>
      <c r="H77" s="40"/>
      <c r="I77" s="32" t="s">
        <v>32</v>
      </c>
      <c r="J77" s="36" t="str">
        <f>E21</f>
        <v>Ing. Tomáš Pospíšil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30</v>
      </c>
      <c r="D78" s="40"/>
      <c r="E78" s="40"/>
      <c r="F78" s="27" t="str">
        <f>IF(E18="","",E18)</f>
        <v>Vyplň údaj</v>
      </c>
      <c r="G78" s="40"/>
      <c r="H78" s="40"/>
      <c r="I78" s="32" t="s">
        <v>36</v>
      </c>
      <c r="J78" s="36" t="str">
        <f>E24</f>
        <v>Ing. Tomáš Pospíšil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109</v>
      </c>
      <c r="D80" s="180" t="s">
        <v>58</v>
      </c>
      <c r="E80" s="180" t="s">
        <v>54</v>
      </c>
      <c r="F80" s="180" t="s">
        <v>55</v>
      </c>
      <c r="G80" s="180" t="s">
        <v>110</v>
      </c>
      <c r="H80" s="180" t="s">
        <v>111</v>
      </c>
      <c r="I80" s="180" t="s">
        <v>112</v>
      </c>
      <c r="J80" s="180" t="s">
        <v>98</v>
      </c>
      <c r="K80" s="181" t="s">
        <v>113</v>
      </c>
      <c r="L80" s="182"/>
      <c r="M80" s="92" t="s">
        <v>19</v>
      </c>
      <c r="N80" s="93" t="s">
        <v>43</v>
      </c>
      <c r="O80" s="93" t="s">
        <v>114</v>
      </c>
      <c r="P80" s="93" t="s">
        <v>115</v>
      </c>
      <c r="Q80" s="93" t="s">
        <v>116</v>
      </c>
      <c r="R80" s="93" t="s">
        <v>117</v>
      </c>
      <c r="S80" s="93" t="s">
        <v>118</v>
      </c>
      <c r="T80" s="94" t="s">
        <v>119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120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72</v>
      </c>
      <c r="AU81" s="17" t="s">
        <v>99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72</v>
      </c>
      <c r="E82" s="191" t="s">
        <v>1258</v>
      </c>
      <c r="F82" s="191" t="s">
        <v>90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81</v>
      </c>
      <c r="AT82" s="200" t="s">
        <v>72</v>
      </c>
      <c r="AU82" s="200" t="s">
        <v>73</v>
      </c>
      <c r="AY82" s="199" t="s">
        <v>123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72</v>
      </c>
      <c r="E83" s="202" t="s">
        <v>1259</v>
      </c>
      <c r="F83" s="202" t="s">
        <v>1260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SUM(P84:P85)</f>
        <v>0</v>
      </c>
      <c r="Q83" s="196"/>
      <c r="R83" s="197">
        <f>SUM(R84:R85)</f>
        <v>0</v>
      </c>
      <c r="S83" s="196"/>
      <c r="T83" s="198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81</v>
      </c>
      <c r="AY83" s="199" t="s">
        <v>123</v>
      </c>
      <c r="BK83" s="201">
        <f>SUM(BK84:BK85)</f>
        <v>0</v>
      </c>
    </row>
    <row r="84" s="2" customFormat="1" ht="24.15" customHeight="1">
      <c r="A84" s="38"/>
      <c r="B84" s="39"/>
      <c r="C84" s="204" t="s">
        <v>81</v>
      </c>
      <c r="D84" s="204" t="s">
        <v>126</v>
      </c>
      <c r="E84" s="205" t="s">
        <v>1261</v>
      </c>
      <c r="F84" s="206" t="s">
        <v>1262</v>
      </c>
      <c r="G84" s="207" t="s">
        <v>655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44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1263</v>
      </c>
      <c r="AT84" s="215" t="s">
        <v>126</v>
      </c>
      <c r="AU84" s="215" t="s">
        <v>83</v>
      </c>
      <c r="AY84" s="17" t="s">
        <v>123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81</v>
      </c>
      <c r="BK84" s="216">
        <f>ROUND(I84*H84,2)</f>
        <v>0</v>
      </c>
      <c r="BL84" s="17" t="s">
        <v>1263</v>
      </c>
      <c r="BM84" s="215" t="s">
        <v>1264</v>
      </c>
    </row>
    <row r="85" s="2" customFormat="1">
      <c r="A85" s="38"/>
      <c r="B85" s="39"/>
      <c r="C85" s="40"/>
      <c r="D85" s="217" t="s">
        <v>133</v>
      </c>
      <c r="E85" s="40"/>
      <c r="F85" s="218" t="s">
        <v>1262</v>
      </c>
      <c r="G85" s="40"/>
      <c r="H85" s="40"/>
      <c r="I85" s="219"/>
      <c r="J85" s="40"/>
      <c r="K85" s="40"/>
      <c r="L85" s="44"/>
      <c r="M85" s="245"/>
      <c r="N85" s="246"/>
      <c r="O85" s="247"/>
      <c r="P85" s="247"/>
      <c r="Q85" s="247"/>
      <c r="R85" s="247"/>
      <c r="S85" s="247"/>
      <c r="T85" s="24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133</v>
      </c>
      <c r="AU85" s="17" t="s">
        <v>83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44"/>
      <c r="M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hEepxVMvVQJypJ7k2fthjHszJjlxCKaG4fGGB0TD8Hj9WgSNVRzPpgubvjrcDveFpkQ4/b0J/4+WqaYcNlo+2w==" hashValue="r+vgKDfVVa/VfgxJwMc+AgExtqIG8kwIaH/leEdjODnUlclnPeCQOgppSzqveZlLeBPuKlIqn2wPs84aNnJrCQ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1265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1266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1267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1268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1269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1270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1271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1272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1273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1274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1275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80</v>
      </c>
      <c r="F18" s="272" t="s">
        <v>1276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1277</v>
      </c>
      <c r="F19" s="272" t="s">
        <v>1278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1279</v>
      </c>
      <c r="F20" s="272" t="s">
        <v>1280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1281</v>
      </c>
      <c r="F21" s="272" t="s">
        <v>1282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1283</v>
      </c>
      <c r="F22" s="272" t="s">
        <v>1284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1285</v>
      </c>
      <c r="F23" s="272" t="s">
        <v>1286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1287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1288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1289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1290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1291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1292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1293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1294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1295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109</v>
      </c>
      <c r="F36" s="272"/>
      <c r="G36" s="272" t="s">
        <v>1296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1297</v>
      </c>
      <c r="F37" s="272"/>
      <c r="G37" s="272" t="s">
        <v>1298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54</v>
      </c>
      <c r="F38" s="272"/>
      <c r="G38" s="272" t="s">
        <v>1299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55</v>
      </c>
      <c r="F39" s="272"/>
      <c r="G39" s="272" t="s">
        <v>1300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110</v>
      </c>
      <c r="F40" s="272"/>
      <c r="G40" s="272" t="s">
        <v>1301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111</v>
      </c>
      <c r="F41" s="272"/>
      <c r="G41" s="272" t="s">
        <v>1302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1303</v>
      </c>
      <c r="F42" s="272"/>
      <c r="G42" s="272" t="s">
        <v>1304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1305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1306</v>
      </c>
      <c r="F44" s="272"/>
      <c r="G44" s="272" t="s">
        <v>1307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113</v>
      </c>
      <c r="F45" s="272"/>
      <c r="G45" s="272" t="s">
        <v>1308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1309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1310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1311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1312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1313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1314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1315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1316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1317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1318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1319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1320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1321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1322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1323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1324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1325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1326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1327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1328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1329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1330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1331</v>
      </c>
      <c r="D76" s="290"/>
      <c r="E76" s="290"/>
      <c r="F76" s="290" t="s">
        <v>1332</v>
      </c>
      <c r="G76" s="291"/>
      <c r="H76" s="290" t="s">
        <v>55</v>
      </c>
      <c r="I76" s="290" t="s">
        <v>58</v>
      </c>
      <c r="J76" s="290" t="s">
        <v>1333</v>
      </c>
      <c r="K76" s="289"/>
    </row>
    <row r="77" s="1" customFormat="1" ht="17.25" customHeight="1">
      <c r="B77" s="287"/>
      <c r="C77" s="292" t="s">
        <v>1334</v>
      </c>
      <c r="D77" s="292"/>
      <c r="E77" s="292"/>
      <c r="F77" s="293" t="s">
        <v>1335</v>
      </c>
      <c r="G77" s="294"/>
      <c r="H77" s="292"/>
      <c r="I77" s="292"/>
      <c r="J77" s="292" t="s">
        <v>1336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54</v>
      </c>
      <c r="D79" s="297"/>
      <c r="E79" s="297"/>
      <c r="F79" s="298" t="s">
        <v>1337</v>
      </c>
      <c r="G79" s="299"/>
      <c r="H79" s="275" t="s">
        <v>1338</v>
      </c>
      <c r="I79" s="275" t="s">
        <v>1339</v>
      </c>
      <c r="J79" s="275">
        <v>20</v>
      </c>
      <c r="K79" s="289"/>
    </row>
    <row r="80" s="1" customFormat="1" ht="15" customHeight="1">
      <c r="B80" s="287"/>
      <c r="C80" s="275" t="s">
        <v>1340</v>
      </c>
      <c r="D80" s="275"/>
      <c r="E80" s="275"/>
      <c r="F80" s="298" t="s">
        <v>1337</v>
      </c>
      <c r="G80" s="299"/>
      <c r="H80" s="275" t="s">
        <v>1341</v>
      </c>
      <c r="I80" s="275" t="s">
        <v>1339</v>
      </c>
      <c r="J80" s="275">
        <v>120</v>
      </c>
      <c r="K80" s="289"/>
    </row>
    <row r="81" s="1" customFormat="1" ht="15" customHeight="1">
      <c r="B81" s="300"/>
      <c r="C81" s="275" t="s">
        <v>1342</v>
      </c>
      <c r="D81" s="275"/>
      <c r="E81" s="275"/>
      <c r="F81" s="298" t="s">
        <v>1343</v>
      </c>
      <c r="G81" s="299"/>
      <c r="H81" s="275" t="s">
        <v>1344</v>
      </c>
      <c r="I81" s="275" t="s">
        <v>1339</v>
      </c>
      <c r="J81" s="275">
        <v>50</v>
      </c>
      <c r="K81" s="289"/>
    </row>
    <row r="82" s="1" customFormat="1" ht="15" customHeight="1">
      <c r="B82" s="300"/>
      <c r="C82" s="275" t="s">
        <v>1345</v>
      </c>
      <c r="D82" s="275"/>
      <c r="E82" s="275"/>
      <c r="F82" s="298" t="s">
        <v>1337</v>
      </c>
      <c r="G82" s="299"/>
      <c r="H82" s="275" t="s">
        <v>1346</v>
      </c>
      <c r="I82" s="275" t="s">
        <v>1347</v>
      </c>
      <c r="J82" s="275"/>
      <c r="K82" s="289"/>
    </row>
    <row r="83" s="1" customFormat="1" ht="15" customHeight="1">
      <c r="B83" s="300"/>
      <c r="C83" s="301" t="s">
        <v>1348</v>
      </c>
      <c r="D83" s="301"/>
      <c r="E83" s="301"/>
      <c r="F83" s="302" t="s">
        <v>1343</v>
      </c>
      <c r="G83" s="301"/>
      <c r="H83" s="301" t="s">
        <v>1349</v>
      </c>
      <c r="I83" s="301" t="s">
        <v>1339</v>
      </c>
      <c r="J83" s="301">
        <v>15</v>
      </c>
      <c r="K83" s="289"/>
    </row>
    <row r="84" s="1" customFormat="1" ht="15" customHeight="1">
      <c r="B84" s="300"/>
      <c r="C84" s="301" t="s">
        <v>1350</v>
      </c>
      <c r="D84" s="301"/>
      <c r="E84" s="301"/>
      <c r="F84" s="302" t="s">
        <v>1343</v>
      </c>
      <c r="G84" s="301"/>
      <c r="H84" s="301" t="s">
        <v>1351</v>
      </c>
      <c r="I84" s="301" t="s">
        <v>1339</v>
      </c>
      <c r="J84" s="301">
        <v>15</v>
      </c>
      <c r="K84" s="289"/>
    </row>
    <row r="85" s="1" customFormat="1" ht="15" customHeight="1">
      <c r="B85" s="300"/>
      <c r="C85" s="301" t="s">
        <v>1352</v>
      </c>
      <c r="D85" s="301"/>
      <c r="E85" s="301"/>
      <c r="F85" s="302" t="s">
        <v>1343</v>
      </c>
      <c r="G85" s="301"/>
      <c r="H85" s="301" t="s">
        <v>1353</v>
      </c>
      <c r="I85" s="301" t="s">
        <v>1339</v>
      </c>
      <c r="J85" s="301">
        <v>20</v>
      </c>
      <c r="K85" s="289"/>
    </row>
    <row r="86" s="1" customFormat="1" ht="15" customHeight="1">
      <c r="B86" s="300"/>
      <c r="C86" s="301" t="s">
        <v>1354</v>
      </c>
      <c r="D86" s="301"/>
      <c r="E86" s="301"/>
      <c r="F86" s="302" t="s">
        <v>1343</v>
      </c>
      <c r="G86" s="301"/>
      <c r="H86" s="301" t="s">
        <v>1355</v>
      </c>
      <c r="I86" s="301" t="s">
        <v>1339</v>
      </c>
      <c r="J86" s="301">
        <v>20</v>
      </c>
      <c r="K86" s="289"/>
    </row>
    <row r="87" s="1" customFormat="1" ht="15" customHeight="1">
      <c r="B87" s="300"/>
      <c r="C87" s="275" t="s">
        <v>1356</v>
      </c>
      <c r="D87" s="275"/>
      <c r="E87" s="275"/>
      <c r="F87" s="298" t="s">
        <v>1343</v>
      </c>
      <c r="G87" s="299"/>
      <c r="H87" s="275" t="s">
        <v>1357</v>
      </c>
      <c r="I87" s="275" t="s">
        <v>1339</v>
      </c>
      <c r="J87" s="275">
        <v>50</v>
      </c>
      <c r="K87" s="289"/>
    </row>
    <row r="88" s="1" customFormat="1" ht="15" customHeight="1">
      <c r="B88" s="300"/>
      <c r="C88" s="275" t="s">
        <v>1358</v>
      </c>
      <c r="D88" s="275"/>
      <c r="E88" s="275"/>
      <c r="F88" s="298" t="s">
        <v>1343</v>
      </c>
      <c r="G88" s="299"/>
      <c r="H88" s="275" t="s">
        <v>1359</v>
      </c>
      <c r="I88" s="275" t="s">
        <v>1339</v>
      </c>
      <c r="J88" s="275">
        <v>20</v>
      </c>
      <c r="K88" s="289"/>
    </row>
    <row r="89" s="1" customFormat="1" ht="15" customHeight="1">
      <c r="B89" s="300"/>
      <c r="C89" s="275" t="s">
        <v>1360</v>
      </c>
      <c r="D89" s="275"/>
      <c r="E89" s="275"/>
      <c r="F89" s="298" t="s">
        <v>1343</v>
      </c>
      <c r="G89" s="299"/>
      <c r="H89" s="275" t="s">
        <v>1361</v>
      </c>
      <c r="I89" s="275" t="s">
        <v>1339</v>
      </c>
      <c r="J89" s="275">
        <v>20</v>
      </c>
      <c r="K89" s="289"/>
    </row>
    <row r="90" s="1" customFormat="1" ht="15" customHeight="1">
      <c r="B90" s="300"/>
      <c r="C90" s="275" t="s">
        <v>1362</v>
      </c>
      <c r="D90" s="275"/>
      <c r="E90" s="275"/>
      <c r="F90" s="298" t="s">
        <v>1343</v>
      </c>
      <c r="G90" s="299"/>
      <c r="H90" s="275" t="s">
        <v>1363</v>
      </c>
      <c r="I90" s="275" t="s">
        <v>1339</v>
      </c>
      <c r="J90" s="275">
        <v>50</v>
      </c>
      <c r="K90" s="289"/>
    </row>
    <row r="91" s="1" customFormat="1" ht="15" customHeight="1">
      <c r="B91" s="300"/>
      <c r="C91" s="275" t="s">
        <v>1364</v>
      </c>
      <c r="D91" s="275"/>
      <c r="E91" s="275"/>
      <c r="F91" s="298" t="s">
        <v>1343</v>
      </c>
      <c r="G91" s="299"/>
      <c r="H91" s="275" t="s">
        <v>1364</v>
      </c>
      <c r="I91" s="275" t="s">
        <v>1339</v>
      </c>
      <c r="J91" s="275">
        <v>50</v>
      </c>
      <c r="K91" s="289"/>
    </row>
    <row r="92" s="1" customFormat="1" ht="15" customHeight="1">
      <c r="B92" s="300"/>
      <c r="C92" s="275" t="s">
        <v>1365</v>
      </c>
      <c r="D92" s="275"/>
      <c r="E92" s="275"/>
      <c r="F92" s="298" t="s">
        <v>1343</v>
      </c>
      <c r="G92" s="299"/>
      <c r="H92" s="275" t="s">
        <v>1366</v>
      </c>
      <c r="I92" s="275" t="s">
        <v>1339</v>
      </c>
      <c r="J92" s="275">
        <v>255</v>
      </c>
      <c r="K92" s="289"/>
    </row>
    <row r="93" s="1" customFormat="1" ht="15" customHeight="1">
      <c r="B93" s="300"/>
      <c r="C93" s="275" t="s">
        <v>1367</v>
      </c>
      <c r="D93" s="275"/>
      <c r="E93" s="275"/>
      <c r="F93" s="298" t="s">
        <v>1337</v>
      </c>
      <c r="G93" s="299"/>
      <c r="H93" s="275" t="s">
        <v>1368</v>
      </c>
      <c r="I93" s="275" t="s">
        <v>1369</v>
      </c>
      <c r="J93" s="275"/>
      <c r="K93" s="289"/>
    </row>
    <row r="94" s="1" customFormat="1" ht="15" customHeight="1">
      <c r="B94" s="300"/>
      <c r="C94" s="275" t="s">
        <v>1370</v>
      </c>
      <c r="D94" s="275"/>
      <c r="E94" s="275"/>
      <c r="F94" s="298" t="s">
        <v>1337</v>
      </c>
      <c r="G94" s="299"/>
      <c r="H94" s="275" t="s">
        <v>1371</v>
      </c>
      <c r="I94" s="275" t="s">
        <v>1372</v>
      </c>
      <c r="J94" s="275"/>
      <c r="K94" s="289"/>
    </row>
    <row r="95" s="1" customFormat="1" ht="15" customHeight="1">
      <c r="B95" s="300"/>
      <c r="C95" s="275" t="s">
        <v>1373</v>
      </c>
      <c r="D95" s="275"/>
      <c r="E95" s="275"/>
      <c r="F95" s="298" t="s">
        <v>1337</v>
      </c>
      <c r="G95" s="299"/>
      <c r="H95" s="275" t="s">
        <v>1373</v>
      </c>
      <c r="I95" s="275" t="s">
        <v>1372</v>
      </c>
      <c r="J95" s="275"/>
      <c r="K95" s="289"/>
    </row>
    <row r="96" s="1" customFormat="1" ht="15" customHeight="1">
      <c r="B96" s="300"/>
      <c r="C96" s="275" t="s">
        <v>39</v>
      </c>
      <c r="D96" s="275"/>
      <c r="E96" s="275"/>
      <c r="F96" s="298" t="s">
        <v>1337</v>
      </c>
      <c r="G96" s="299"/>
      <c r="H96" s="275" t="s">
        <v>1374</v>
      </c>
      <c r="I96" s="275" t="s">
        <v>1372</v>
      </c>
      <c r="J96" s="275"/>
      <c r="K96" s="289"/>
    </row>
    <row r="97" s="1" customFormat="1" ht="15" customHeight="1">
      <c r="B97" s="300"/>
      <c r="C97" s="275" t="s">
        <v>49</v>
      </c>
      <c r="D97" s="275"/>
      <c r="E97" s="275"/>
      <c r="F97" s="298" t="s">
        <v>1337</v>
      </c>
      <c r="G97" s="299"/>
      <c r="H97" s="275" t="s">
        <v>1375</v>
      </c>
      <c r="I97" s="275" t="s">
        <v>1372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1376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1331</v>
      </c>
      <c r="D103" s="290"/>
      <c r="E103" s="290"/>
      <c r="F103" s="290" t="s">
        <v>1332</v>
      </c>
      <c r="G103" s="291"/>
      <c r="H103" s="290" t="s">
        <v>55</v>
      </c>
      <c r="I103" s="290" t="s">
        <v>58</v>
      </c>
      <c r="J103" s="290" t="s">
        <v>1333</v>
      </c>
      <c r="K103" s="289"/>
    </row>
    <row r="104" s="1" customFormat="1" ht="17.25" customHeight="1">
      <c r="B104" s="287"/>
      <c r="C104" s="292" t="s">
        <v>1334</v>
      </c>
      <c r="D104" s="292"/>
      <c r="E104" s="292"/>
      <c r="F104" s="293" t="s">
        <v>1335</v>
      </c>
      <c r="G104" s="294"/>
      <c r="H104" s="292"/>
      <c r="I104" s="292"/>
      <c r="J104" s="292" t="s">
        <v>1336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54</v>
      </c>
      <c r="D106" s="297"/>
      <c r="E106" s="297"/>
      <c r="F106" s="298" t="s">
        <v>1337</v>
      </c>
      <c r="G106" s="275"/>
      <c r="H106" s="275" t="s">
        <v>1377</v>
      </c>
      <c r="I106" s="275" t="s">
        <v>1339</v>
      </c>
      <c r="J106" s="275">
        <v>20</v>
      </c>
      <c r="K106" s="289"/>
    </row>
    <row r="107" s="1" customFormat="1" ht="15" customHeight="1">
      <c r="B107" s="287"/>
      <c r="C107" s="275" t="s">
        <v>1340</v>
      </c>
      <c r="D107" s="275"/>
      <c r="E107" s="275"/>
      <c r="F107" s="298" t="s">
        <v>1337</v>
      </c>
      <c r="G107" s="275"/>
      <c r="H107" s="275" t="s">
        <v>1377</v>
      </c>
      <c r="I107" s="275" t="s">
        <v>1339</v>
      </c>
      <c r="J107" s="275">
        <v>120</v>
      </c>
      <c r="K107" s="289"/>
    </row>
    <row r="108" s="1" customFormat="1" ht="15" customHeight="1">
      <c r="B108" s="300"/>
      <c r="C108" s="275" t="s">
        <v>1342</v>
      </c>
      <c r="D108" s="275"/>
      <c r="E108" s="275"/>
      <c r="F108" s="298" t="s">
        <v>1343</v>
      </c>
      <c r="G108" s="275"/>
      <c r="H108" s="275" t="s">
        <v>1377</v>
      </c>
      <c r="I108" s="275" t="s">
        <v>1339</v>
      </c>
      <c r="J108" s="275">
        <v>50</v>
      </c>
      <c r="K108" s="289"/>
    </row>
    <row r="109" s="1" customFormat="1" ht="15" customHeight="1">
      <c r="B109" s="300"/>
      <c r="C109" s="275" t="s">
        <v>1345</v>
      </c>
      <c r="D109" s="275"/>
      <c r="E109" s="275"/>
      <c r="F109" s="298" t="s">
        <v>1337</v>
      </c>
      <c r="G109" s="275"/>
      <c r="H109" s="275" t="s">
        <v>1377</v>
      </c>
      <c r="I109" s="275" t="s">
        <v>1347</v>
      </c>
      <c r="J109" s="275"/>
      <c r="K109" s="289"/>
    </row>
    <row r="110" s="1" customFormat="1" ht="15" customHeight="1">
      <c r="B110" s="300"/>
      <c r="C110" s="275" t="s">
        <v>1356</v>
      </c>
      <c r="D110" s="275"/>
      <c r="E110" s="275"/>
      <c r="F110" s="298" t="s">
        <v>1343</v>
      </c>
      <c r="G110" s="275"/>
      <c r="H110" s="275" t="s">
        <v>1377</v>
      </c>
      <c r="I110" s="275" t="s">
        <v>1339</v>
      </c>
      <c r="J110" s="275">
        <v>50</v>
      </c>
      <c r="K110" s="289"/>
    </row>
    <row r="111" s="1" customFormat="1" ht="15" customHeight="1">
      <c r="B111" s="300"/>
      <c r="C111" s="275" t="s">
        <v>1364</v>
      </c>
      <c r="D111" s="275"/>
      <c r="E111" s="275"/>
      <c r="F111" s="298" t="s">
        <v>1343</v>
      </c>
      <c r="G111" s="275"/>
      <c r="H111" s="275" t="s">
        <v>1377</v>
      </c>
      <c r="I111" s="275" t="s">
        <v>1339</v>
      </c>
      <c r="J111" s="275">
        <v>50</v>
      </c>
      <c r="K111" s="289"/>
    </row>
    <row r="112" s="1" customFormat="1" ht="15" customHeight="1">
      <c r="B112" s="300"/>
      <c r="C112" s="275" t="s">
        <v>1362</v>
      </c>
      <c r="D112" s="275"/>
      <c r="E112" s="275"/>
      <c r="F112" s="298" t="s">
        <v>1343</v>
      </c>
      <c r="G112" s="275"/>
      <c r="H112" s="275" t="s">
        <v>1377</v>
      </c>
      <c r="I112" s="275" t="s">
        <v>1339</v>
      </c>
      <c r="J112" s="275">
        <v>50</v>
      </c>
      <c r="K112" s="289"/>
    </row>
    <row r="113" s="1" customFormat="1" ht="15" customHeight="1">
      <c r="B113" s="300"/>
      <c r="C113" s="275" t="s">
        <v>54</v>
      </c>
      <c r="D113" s="275"/>
      <c r="E113" s="275"/>
      <c r="F113" s="298" t="s">
        <v>1337</v>
      </c>
      <c r="G113" s="275"/>
      <c r="H113" s="275" t="s">
        <v>1378</v>
      </c>
      <c r="I113" s="275" t="s">
        <v>1339</v>
      </c>
      <c r="J113" s="275">
        <v>20</v>
      </c>
      <c r="K113" s="289"/>
    </row>
    <row r="114" s="1" customFormat="1" ht="15" customHeight="1">
      <c r="B114" s="300"/>
      <c r="C114" s="275" t="s">
        <v>1379</v>
      </c>
      <c r="D114" s="275"/>
      <c r="E114" s="275"/>
      <c r="F114" s="298" t="s">
        <v>1337</v>
      </c>
      <c r="G114" s="275"/>
      <c r="H114" s="275" t="s">
        <v>1380</v>
      </c>
      <c r="I114" s="275" t="s">
        <v>1339</v>
      </c>
      <c r="J114" s="275">
        <v>120</v>
      </c>
      <c r="K114" s="289"/>
    </row>
    <row r="115" s="1" customFormat="1" ht="15" customHeight="1">
      <c r="B115" s="300"/>
      <c r="C115" s="275" t="s">
        <v>39</v>
      </c>
      <c r="D115" s="275"/>
      <c r="E115" s="275"/>
      <c r="F115" s="298" t="s">
        <v>1337</v>
      </c>
      <c r="G115" s="275"/>
      <c r="H115" s="275" t="s">
        <v>1381</v>
      </c>
      <c r="I115" s="275" t="s">
        <v>1372</v>
      </c>
      <c r="J115" s="275"/>
      <c r="K115" s="289"/>
    </row>
    <row r="116" s="1" customFormat="1" ht="15" customHeight="1">
      <c r="B116" s="300"/>
      <c r="C116" s="275" t="s">
        <v>49</v>
      </c>
      <c r="D116" s="275"/>
      <c r="E116" s="275"/>
      <c r="F116" s="298" t="s">
        <v>1337</v>
      </c>
      <c r="G116" s="275"/>
      <c r="H116" s="275" t="s">
        <v>1382</v>
      </c>
      <c r="I116" s="275" t="s">
        <v>1372</v>
      </c>
      <c r="J116" s="275"/>
      <c r="K116" s="289"/>
    </row>
    <row r="117" s="1" customFormat="1" ht="15" customHeight="1">
      <c r="B117" s="300"/>
      <c r="C117" s="275" t="s">
        <v>58</v>
      </c>
      <c r="D117" s="275"/>
      <c r="E117" s="275"/>
      <c r="F117" s="298" t="s">
        <v>1337</v>
      </c>
      <c r="G117" s="275"/>
      <c r="H117" s="275" t="s">
        <v>1383</v>
      </c>
      <c r="I117" s="275" t="s">
        <v>1384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1385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1331</v>
      </c>
      <c r="D123" s="290"/>
      <c r="E123" s="290"/>
      <c r="F123" s="290" t="s">
        <v>1332</v>
      </c>
      <c r="G123" s="291"/>
      <c r="H123" s="290" t="s">
        <v>55</v>
      </c>
      <c r="I123" s="290" t="s">
        <v>58</v>
      </c>
      <c r="J123" s="290" t="s">
        <v>1333</v>
      </c>
      <c r="K123" s="319"/>
    </row>
    <row r="124" s="1" customFormat="1" ht="17.25" customHeight="1">
      <c r="B124" s="318"/>
      <c r="C124" s="292" t="s">
        <v>1334</v>
      </c>
      <c r="D124" s="292"/>
      <c r="E124" s="292"/>
      <c r="F124" s="293" t="s">
        <v>1335</v>
      </c>
      <c r="G124" s="294"/>
      <c r="H124" s="292"/>
      <c r="I124" s="292"/>
      <c r="J124" s="292" t="s">
        <v>1336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1340</v>
      </c>
      <c r="D126" s="297"/>
      <c r="E126" s="297"/>
      <c r="F126" s="298" t="s">
        <v>1337</v>
      </c>
      <c r="G126" s="275"/>
      <c r="H126" s="275" t="s">
        <v>1377</v>
      </c>
      <c r="I126" s="275" t="s">
        <v>1339</v>
      </c>
      <c r="J126" s="275">
        <v>120</v>
      </c>
      <c r="K126" s="323"/>
    </row>
    <row r="127" s="1" customFormat="1" ht="15" customHeight="1">
      <c r="B127" s="320"/>
      <c r="C127" s="275" t="s">
        <v>1386</v>
      </c>
      <c r="D127" s="275"/>
      <c r="E127" s="275"/>
      <c r="F127" s="298" t="s">
        <v>1337</v>
      </c>
      <c r="G127" s="275"/>
      <c r="H127" s="275" t="s">
        <v>1387</v>
      </c>
      <c r="I127" s="275" t="s">
        <v>1339</v>
      </c>
      <c r="J127" s="275" t="s">
        <v>1388</v>
      </c>
      <c r="K127" s="323"/>
    </row>
    <row r="128" s="1" customFormat="1" ht="15" customHeight="1">
      <c r="B128" s="320"/>
      <c r="C128" s="275" t="s">
        <v>1285</v>
      </c>
      <c r="D128" s="275"/>
      <c r="E128" s="275"/>
      <c r="F128" s="298" t="s">
        <v>1337</v>
      </c>
      <c r="G128" s="275"/>
      <c r="H128" s="275" t="s">
        <v>1389</v>
      </c>
      <c r="I128" s="275" t="s">
        <v>1339</v>
      </c>
      <c r="J128" s="275" t="s">
        <v>1388</v>
      </c>
      <c r="K128" s="323"/>
    </row>
    <row r="129" s="1" customFormat="1" ht="15" customHeight="1">
      <c r="B129" s="320"/>
      <c r="C129" s="275" t="s">
        <v>1348</v>
      </c>
      <c r="D129" s="275"/>
      <c r="E129" s="275"/>
      <c r="F129" s="298" t="s">
        <v>1343</v>
      </c>
      <c r="G129" s="275"/>
      <c r="H129" s="275" t="s">
        <v>1349</v>
      </c>
      <c r="I129" s="275" t="s">
        <v>1339</v>
      </c>
      <c r="J129" s="275">
        <v>15</v>
      </c>
      <c r="K129" s="323"/>
    </row>
    <row r="130" s="1" customFormat="1" ht="15" customHeight="1">
      <c r="B130" s="320"/>
      <c r="C130" s="301" t="s">
        <v>1350</v>
      </c>
      <c r="D130" s="301"/>
      <c r="E130" s="301"/>
      <c r="F130" s="302" t="s">
        <v>1343</v>
      </c>
      <c r="G130" s="301"/>
      <c r="H130" s="301" t="s">
        <v>1351</v>
      </c>
      <c r="I130" s="301" t="s">
        <v>1339</v>
      </c>
      <c r="J130" s="301">
        <v>15</v>
      </c>
      <c r="K130" s="323"/>
    </row>
    <row r="131" s="1" customFormat="1" ht="15" customHeight="1">
      <c r="B131" s="320"/>
      <c r="C131" s="301" t="s">
        <v>1352</v>
      </c>
      <c r="D131" s="301"/>
      <c r="E131" s="301"/>
      <c r="F131" s="302" t="s">
        <v>1343</v>
      </c>
      <c r="G131" s="301"/>
      <c r="H131" s="301" t="s">
        <v>1353</v>
      </c>
      <c r="I131" s="301" t="s">
        <v>1339</v>
      </c>
      <c r="J131" s="301">
        <v>20</v>
      </c>
      <c r="K131" s="323"/>
    </row>
    <row r="132" s="1" customFormat="1" ht="15" customHeight="1">
      <c r="B132" s="320"/>
      <c r="C132" s="301" t="s">
        <v>1354</v>
      </c>
      <c r="D132" s="301"/>
      <c r="E132" s="301"/>
      <c r="F132" s="302" t="s">
        <v>1343</v>
      </c>
      <c r="G132" s="301"/>
      <c r="H132" s="301" t="s">
        <v>1355</v>
      </c>
      <c r="I132" s="301" t="s">
        <v>1339</v>
      </c>
      <c r="J132" s="301">
        <v>20</v>
      </c>
      <c r="K132" s="323"/>
    </row>
    <row r="133" s="1" customFormat="1" ht="15" customHeight="1">
      <c r="B133" s="320"/>
      <c r="C133" s="275" t="s">
        <v>1342</v>
      </c>
      <c r="D133" s="275"/>
      <c r="E133" s="275"/>
      <c r="F133" s="298" t="s">
        <v>1343</v>
      </c>
      <c r="G133" s="275"/>
      <c r="H133" s="275" t="s">
        <v>1377</v>
      </c>
      <c r="I133" s="275" t="s">
        <v>1339</v>
      </c>
      <c r="J133" s="275">
        <v>50</v>
      </c>
      <c r="K133" s="323"/>
    </row>
    <row r="134" s="1" customFormat="1" ht="15" customHeight="1">
      <c r="B134" s="320"/>
      <c r="C134" s="275" t="s">
        <v>1356</v>
      </c>
      <c r="D134" s="275"/>
      <c r="E134" s="275"/>
      <c r="F134" s="298" t="s">
        <v>1343</v>
      </c>
      <c r="G134" s="275"/>
      <c r="H134" s="275" t="s">
        <v>1377</v>
      </c>
      <c r="I134" s="275" t="s">
        <v>1339</v>
      </c>
      <c r="J134" s="275">
        <v>50</v>
      </c>
      <c r="K134" s="323"/>
    </row>
    <row r="135" s="1" customFormat="1" ht="15" customHeight="1">
      <c r="B135" s="320"/>
      <c r="C135" s="275" t="s">
        <v>1362</v>
      </c>
      <c r="D135" s="275"/>
      <c r="E135" s="275"/>
      <c r="F135" s="298" t="s">
        <v>1343</v>
      </c>
      <c r="G135" s="275"/>
      <c r="H135" s="275" t="s">
        <v>1377</v>
      </c>
      <c r="I135" s="275" t="s">
        <v>1339</v>
      </c>
      <c r="J135" s="275">
        <v>50</v>
      </c>
      <c r="K135" s="323"/>
    </row>
    <row r="136" s="1" customFormat="1" ht="15" customHeight="1">
      <c r="B136" s="320"/>
      <c r="C136" s="275" t="s">
        <v>1364</v>
      </c>
      <c r="D136" s="275"/>
      <c r="E136" s="275"/>
      <c r="F136" s="298" t="s">
        <v>1343</v>
      </c>
      <c r="G136" s="275"/>
      <c r="H136" s="275" t="s">
        <v>1377</v>
      </c>
      <c r="I136" s="275" t="s">
        <v>1339</v>
      </c>
      <c r="J136" s="275">
        <v>50</v>
      </c>
      <c r="K136" s="323"/>
    </row>
    <row r="137" s="1" customFormat="1" ht="15" customHeight="1">
      <c r="B137" s="320"/>
      <c r="C137" s="275" t="s">
        <v>1365</v>
      </c>
      <c r="D137" s="275"/>
      <c r="E137" s="275"/>
      <c r="F137" s="298" t="s">
        <v>1343</v>
      </c>
      <c r="G137" s="275"/>
      <c r="H137" s="275" t="s">
        <v>1390</v>
      </c>
      <c r="I137" s="275" t="s">
        <v>1339</v>
      </c>
      <c r="J137" s="275">
        <v>255</v>
      </c>
      <c r="K137" s="323"/>
    </row>
    <row r="138" s="1" customFormat="1" ht="15" customHeight="1">
      <c r="B138" s="320"/>
      <c r="C138" s="275" t="s">
        <v>1367</v>
      </c>
      <c r="D138" s="275"/>
      <c r="E138" s="275"/>
      <c r="F138" s="298" t="s">
        <v>1337</v>
      </c>
      <c r="G138" s="275"/>
      <c r="H138" s="275" t="s">
        <v>1391</v>
      </c>
      <c r="I138" s="275" t="s">
        <v>1369</v>
      </c>
      <c r="J138" s="275"/>
      <c r="K138" s="323"/>
    </row>
    <row r="139" s="1" customFormat="1" ht="15" customHeight="1">
      <c r="B139" s="320"/>
      <c r="C139" s="275" t="s">
        <v>1370</v>
      </c>
      <c r="D139" s="275"/>
      <c r="E139" s="275"/>
      <c r="F139" s="298" t="s">
        <v>1337</v>
      </c>
      <c r="G139" s="275"/>
      <c r="H139" s="275" t="s">
        <v>1392</v>
      </c>
      <c r="I139" s="275" t="s">
        <v>1372</v>
      </c>
      <c r="J139" s="275"/>
      <c r="K139" s="323"/>
    </row>
    <row r="140" s="1" customFormat="1" ht="15" customHeight="1">
      <c r="B140" s="320"/>
      <c r="C140" s="275" t="s">
        <v>1373</v>
      </c>
      <c r="D140" s="275"/>
      <c r="E140" s="275"/>
      <c r="F140" s="298" t="s">
        <v>1337</v>
      </c>
      <c r="G140" s="275"/>
      <c r="H140" s="275" t="s">
        <v>1373</v>
      </c>
      <c r="I140" s="275" t="s">
        <v>1372</v>
      </c>
      <c r="J140" s="275"/>
      <c r="K140" s="323"/>
    </row>
    <row r="141" s="1" customFormat="1" ht="15" customHeight="1">
      <c r="B141" s="320"/>
      <c r="C141" s="275" t="s">
        <v>39</v>
      </c>
      <c r="D141" s="275"/>
      <c r="E141" s="275"/>
      <c r="F141" s="298" t="s">
        <v>1337</v>
      </c>
      <c r="G141" s="275"/>
      <c r="H141" s="275" t="s">
        <v>1393</v>
      </c>
      <c r="I141" s="275" t="s">
        <v>1372</v>
      </c>
      <c r="J141" s="275"/>
      <c r="K141" s="323"/>
    </row>
    <row r="142" s="1" customFormat="1" ht="15" customHeight="1">
      <c r="B142" s="320"/>
      <c r="C142" s="275" t="s">
        <v>1394</v>
      </c>
      <c r="D142" s="275"/>
      <c r="E142" s="275"/>
      <c r="F142" s="298" t="s">
        <v>1337</v>
      </c>
      <c r="G142" s="275"/>
      <c r="H142" s="275" t="s">
        <v>1395</v>
      </c>
      <c r="I142" s="275" t="s">
        <v>1372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1396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1331</v>
      </c>
      <c r="D148" s="290"/>
      <c r="E148" s="290"/>
      <c r="F148" s="290" t="s">
        <v>1332</v>
      </c>
      <c r="G148" s="291"/>
      <c r="H148" s="290" t="s">
        <v>55</v>
      </c>
      <c r="I148" s="290" t="s">
        <v>58</v>
      </c>
      <c r="J148" s="290" t="s">
        <v>1333</v>
      </c>
      <c r="K148" s="289"/>
    </row>
    <row r="149" s="1" customFormat="1" ht="17.25" customHeight="1">
      <c r="B149" s="287"/>
      <c r="C149" s="292" t="s">
        <v>1334</v>
      </c>
      <c r="D149" s="292"/>
      <c r="E149" s="292"/>
      <c r="F149" s="293" t="s">
        <v>1335</v>
      </c>
      <c r="G149" s="294"/>
      <c r="H149" s="292"/>
      <c r="I149" s="292"/>
      <c r="J149" s="292" t="s">
        <v>1336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1340</v>
      </c>
      <c r="D151" s="275"/>
      <c r="E151" s="275"/>
      <c r="F151" s="328" t="s">
        <v>1337</v>
      </c>
      <c r="G151" s="275"/>
      <c r="H151" s="327" t="s">
        <v>1377</v>
      </c>
      <c r="I151" s="327" t="s">
        <v>1339</v>
      </c>
      <c r="J151" s="327">
        <v>120</v>
      </c>
      <c r="K151" s="323"/>
    </row>
    <row r="152" s="1" customFormat="1" ht="15" customHeight="1">
      <c r="B152" s="300"/>
      <c r="C152" s="327" t="s">
        <v>1386</v>
      </c>
      <c r="D152" s="275"/>
      <c r="E152" s="275"/>
      <c r="F152" s="328" t="s">
        <v>1337</v>
      </c>
      <c r="G152" s="275"/>
      <c r="H152" s="327" t="s">
        <v>1397</v>
      </c>
      <c r="I152" s="327" t="s">
        <v>1339</v>
      </c>
      <c r="J152" s="327" t="s">
        <v>1388</v>
      </c>
      <c r="K152" s="323"/>
    </row>
    <row r="153" s="1" customFormat="1" ht="15" customHeight="1">
      <c r="B153" s="300"/>
      <c r="C153" s="327" t="s">
        <v>1285</v>
      </c>
      <c r="D153" s="275"/>
      <c r="E153" s="275"/>
      <c r="F153" s="328" t="s">
        <v>1337</v>
      </c>
      <c r="G153" s="275"/>
      <c r="H153" s="327" t="s">
        <v>1398</v>
      </c>
      <c r="I153" s="327" t="s">
        <v>1339</v>
      </c>
      <c r="J153" s="327" t="s">
        <v>1388</v>
      </c>
      <c r="K153" s="323"/>
    </row>
    <row r="154" s="1" customFormat="1" ht="15" customHeight="1">
      <c r="B154" s="300"/>
      <c r="C154" s="327" t="s">
        <v>1342</v>
      </c>
      <c r="D154" s="275"/>
      <c r="E154" s="275"/>
      <c r="F154" s="328" t="s">
        <v>1343</v>
      </c>
      <c r="G154" s="275"/>
      <c r="H154" s="327" t="s">
        <v>1377</v>
      </c>
      <c r="I154" s="327" t="s">
        <v>1339</v>
      </c>
      <c r="J154" s="327">
        <v>50</v>
      </c>
      <c r="K154" s="323"/>
    </row>
    <row r="155" s="1" customFormat="1" ht="15" customHeight="1">
      <c r="B155" s="300"/>
      <c r="C155" s="327" t="s">
        <v>1345</v>
      </c>
      <c r="D155" s="275"/>
      <c r="E155" s="275"/>
      <c r="F155" s="328" t="s">
        <v>1337</v>
      </c>
      <c r="G155" s="275"/>
      <c r="H155" s="327" t="s">
        <v>1377</v>
      </c>
      <c r="I155" s="327" t="s">
        <v>1347</v>
      </c>
      <c r="J155" s="327"/>
      <c r="K155" s="323"/>
    </row>
    <row r="156" s="1" customFormat="1" ht="15" customHeight="1">
      <c r="B156" s="300"/>
      <c r="C156" s="327" t="s">
        <v>1356</v>
      </c>
      <c r="D156" s="275"/>
      <c r="E156" s="275"/>
      <c r="F156" s="328" t="s">
        <v>1343</v>
      </c>
      <c r="G156" s="275"/>
      <c r="H156" s="327" t="s">
        <v>1377</v>
      </c>
      <c r="I156" s="327" t="s">
        <v>1339</v>
      </c>
      <c r="J156" s="327">
        <v>50</v>
      </c>
      <c r="K156" s="323"/>
    </row>
    <row r="157" s="1" customFormat="1" ht="15" customHeight="1">
      <c r="B157" s="300"/>
      <c r="C157" s="327" t="s">
        <v>1364</v>
      </c>
      <c r="D157" s="275"/>
      <c r="E157" s="275"/>
      <c r="F157" s="328" t="s">
        <v>1343</v>
      </c>
      <c r="G157" s="275"/>
      <c r="H157" s="327" t="s">
        <v>1377</v>
      </c>
      <c r="I157" s="327" t="s">
        <v>1339</v>
      </c>
      <c r="J157" s="327">
        <v>50</v>
      </c>
      <c r="K157" s="323"/>
    </row>
    <row r="158" s="1" customFormat="1" ht="15" customHeight="1">
      <c r="B158" s="300"/>
      <c r="C158" s="327" t="s">
        <v>1362</v>
      </c>
      <c r="D158" s="275"/>
      <c r="E158" s="275"/>
      <c r="F158" s="328" t="s">
        <v>1343</v>
      </c>
      <c r="G158" s="275"/>
      <c r="H158" s="327" t="s">
        <v>1377</v>
      </c>
      <c r="I158" s="327" t="s">
        <v>1339</v>
      </c>
      <c r="J158" s="327">
        <v>50</v>
      </c>
      <c r="K158" s="323"/>
    </row>
    <row r="159" s="1" customFormat="1" ht="15" customHeight="1">
      <c r="B159" s="300"/>
      <c r="C159" s="327" t="s">
        <v>97</v>
      </c>
      <c r="D159" s="275"/>
      <c r="E159" s="275"/>
      <c r="F159" s="328" t="s">
        <v>1337</v>
      </c>
      <c r="G159" s="275"/>
      <c r="H159" s="327" t="s">
        <v>1399</v>
      </c>
      <c r="I159" s="327" t="s">
        <v>1339</v>
      </c>
      <c r="J159" s="327" t="s">
        <v>1400</v>
      </c>
      <c r="K159" s="323"/>
    </row>
    <row r="160" s="1" customFormat="1" ht="15" customHeight="1">
      <c r="B160" s="300"/>
      <c r="C160" s="327" t="s">
        <v>1401</v>
      </c>
      <c r="D160" s="275"/>
      <c r="E160" s="275"/>
      <c r="F160" s="328" t="s">
        <v>1337</v>
      </c>
      <c r="G160" s="275"/>
      <c r="H160" s="327" t="s">
        <v>1402</v>
      </c>
      <c r="I160" s="327" t="s">
        <v>1372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1403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1331</v>
      </c>
      <c r="D166" s="290"/>
      <c r="E166" s="290"/>
      <c r="F166" s="290" t="s">
        <v>1332</v>
      </c>
      <c r="G166" s="332"/>
      <c r="H166" s="333" t="s">
        <v>55</v>
      </c>
      <c r="I166" s="333" t="s">
        <v>58</v>
      </c>
      <c r="J166" s="290" t="s">
        <v>1333</v>
      </c>
      <c r="K166" s="267"/>
    </row>
    <row r="167" s="1" customFormat="1" ht="17.25" customHeight="1">
      <c r="B167" s="268"/>
      <c r="C167" s="292" t="s">
        <v>1334</v>
      </c>
      <c r="D167" s="292"/>
      <c r="E167" s="292"/>
      <c r="F167" s="293" t="s">
        <v>1335</v>
      </c>
      <c r="G167" s="334"/>
      <c r="H167" s="335"/>
      <c r="I167" s="335"/>
      <c r="J167" s="292" t="s">
        <v>1336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1340</v>
      </c>
      <c r="D169" s="275"/>
      <c r="E169" s="275"/>
      <c r="F169" s="298" t="s">
        <v>1337</v>
      </c>
      <c r="G169" s="275"/>
      <c r="H169" s="275" t="s">
        <v>1377</v>
      </c>
      <c r="I169" s="275" t="s">
        <v>1339</v>
      </c>
      <c r="J169" s="275">
        <v>120</v>
      </c>
      <c r="K169" s="323"/>
    </row>
    <row r="170" s="1" customFormat="1" ht="15" customHeight="1">
      <c r="B170" s="300"/>
      <c r="C170" s="275" t="s">
        <v>1386</v>
      </c>
      <c r="D170" s="275"/>
      <c r="E170" s="275"/>
      <c r="F170" s="298" t="s">
        <v>1337</v>
      </c>
      <c r="G170" s="275"/>
      <c r="H170" s="275" t="s">
        <v>1387</v>
      </c>
      <c r="I170" s="275" t="s">
        <v>1339</v>
      </c>
      <c r="J170" s="275" t="s">
        <v>1388</v>
      </c>
      <c r="K170" s="323"/>
    </row>
    <row r="171" s="1" customFormat="1" ht="15" customHeight="1">
      <c r="B171" s="300"/>
      <c r="C171" s="275" t="s">
        <v>1285</v>
      </c>
      <c r="D171" s="275"/>
      <c r="E171" s="275"/>
      <c r="F171" s="298" t="s">
        <v>1337</v>
      </c>
      <c r="G171" s="275"/>
      <c r="H171" s="275" t="s">
        <v>1404</v>
      </c>
      <c r="I171" s="275" t="s">
        <v>1339</v>
      </c>
      <c r="J171" s="275" t="s">
        <v>1388</v>
      </c>
      <c r="K171" s="323"/>
    </row>
    <row r="172" s="1" customFormat="1" ht="15" customHeight="1">
      <c r="B172" s="300"/>
      <c r="C172" s="275" t="s">
        <v>1342</v>
      </c>
      <c r="D172" s="275"/>
      <c r="E172" s="275"/>
      <c r="F172" s="298" t="s">
        <v>1343</v>
      </c>
      <c r="G172" s="275"/>
      <c r="H172" s="275" t="s">
        <v>1404</v>
      </c>
      <c r="I172" s="275" t="s">
        <v>1339</v>
      </c>
      <c r="J172" s="275">
        <v>50</v>
      </c>
      <c r="K172" s="323"/>
    </row>
    <row r="173" s="1" customFormat="1" ht="15" customHeight="1">
      <c r="B173" s="300"/>
      <c r="C173" s="275" t="s">
        <v>1345</v>
      </c>
      <c r="D173" s="275"/>
      <c r="E173" s="275"/>
      <c r="F173" s="298" t="s">
        <v>1337</v>
      </c>
      <c r="G173" s="275"/>
      <c r="H173" s="275" t="s">
        <v>1404</v>
      </c>
      <c r="I173" s="275" t="s">
        <v>1347</v>
      </c>
      <c r="J173" s="275"/>
      <c r="K173" s="323"/>
    </row>
    <row r="174" s="1" customFormat="1" ht="15" customHeight="1">
      <c r="B174" s="300"/>
      <c r="C174" s="275" t="s">
        <v>1356</v>
      </c>
      <c r="D174" s="275"/>
      <c r="E174" s="275"/>
      <c r="F174" s="298" t="s">
        <v>1343</v>
      </c>
      <c r="G174" s="275"/>
      <c r="H174" s="275" t="s">
        <v>1404</v>
      </c>
      <c r="I174" s="275" t="s">
        <v>1339</v>
      </c>
      <c r="J174" s="275">
        <v>50</v>
      </c>
      <c r="K174" s="323"/>
    </row>
    <row r="175" s="1" customFormat="1" ht="15" customHeight="1">
      <c r="B175" s="300"/>
      <c r="C175" s="275" t="s">
        <v>1364</v>
      </c>
      <c r="D175" s="275"/>
      <c r="E175" s="275"/>
      <c r="F175" s="298" t="s">
        <v>1343</v>
      </c>
      <c r="G175" s="275"/>
      <c r="H175" s="275" t="s">
        <v>1404</v>
      </c>
      <c r="I175" s="275" t="s">
        <v>1339</v>
      </c>
      <c r="J175" s="275">
        <v>50</v>
      </c>
      <c r="K175" s="323"/>
    </row>
    <row r="176" s="1" customFormat="1" ht="15" customHeight="1">
      <c r="B176" s="300"/>
      <c r="C176" s="275" t="s">
        <v>1362</v>
      </c>
      <c r="D176" s="275"/>
      <c r="E176" s="275"/>
      <c r="F176" s="298" t="s">
        <v>1343</v>
      </c>
      <c r="G176" s="275"/>
      <c r="H176" s="275" t="s">
        <v>1404</v>
      </c>
      <c r="I176" s="275" t="s">
        <v>1339</v>
      </c>
      <c r="J176" s="275">
        <v>50</v>
      </c>
      <c r="K176" s="323"/>
    </row>
    <row r="177" s="1" customFormat="1" ht="15" customHeight="1">
      <c r="B177" s="300"/>
      <c r="C177" s="275" t="s">
        <v>109</v>
      </c>
      <c r="D177" s="275"/>
      <c r="E177" s="275"/>
      <c r="F177" s="298" t="s">
        <v>1337</v>
      </c>
      <c r="G177" s="275"/>
      <c r="H177" s="275" t="s">
        <v>1405</v>
      </c>
      <c r="I177" s="275" t="s">
        <v>1406</v>
      </c>
      <c r="J177" s="275"/>
      <c r="K177" s="323"/>
    </row>
    <row r="178" s="1" customFormat="1" ht="15" customHeight="1">
      <c r="B178" s="300"/>
      <c r="C178" s="275" t="s">
        <v>58</v>
      </c>
      <c r="D178" s="275"/>
      <c r="E178" s="275"/>
      <c r="F178" s="298" t="s">
        <v>1337</v>
      </c>
      <c r="G178" s="275"/>
      <c r="H178" s="275" t="s">
        <v>1407</v>
      </c>
      <c r="I178" s="275" t="s">
        <v>1408</v>
      </c>
      <c r="J178" s="275">
        <v>1</v>
      </c>
      <c r="K178" s="323"/>
    </row>
    <row r="179" s="1" customFormat="1" ht="15" customHeight="1">
      <c r="B179" s="300"/>
      <c r="C179" s="275" t="s">
        <v>54</v>
      </c>
      <c r="D179" s="275"/>
      <c r="E179" s="275"/>
      <c r="F179" s="298" t="s">
        <v>1337</v>
      </c>
      <c r="G179" s="275"/>
      <c r="H179" s="275" t="s">
        <v>1409</v>
      </c>
      <c r="I179" s="275" t="s">
        <v>1339</v>
      </c>
      <c r="J179" s="275">
        <v>20</v>
      </c>
      <c r="K179" s="323"/>
    </row>
    <row r="180" s="1" customFormat="1" ht="15" customHeight="1">
      <c r="B180" s="300"/>
      <c r="C180" s="275" t="s">
        <v>55</v>
      </c>
      <c r="D180" s="275"/>
      <c r="E180" s="275"/>
      <c r="F180" s="298" t="s">
        <v>1337</v>
      </c>
      <c r="G180" s="275"/>
      <c r="H180" s="275" t="s">
        <v>1410</v>
      </c>
      <c r="I180" s="275" t="s">
        <v>1339</v>
      </c>
      <c r="J180" s="275">
        <v>255</v>
      </c>
      <c r="K180" s="323"/>
    </row>
    <row r="181" s="1" customFormat="1" ht="15" customHeight="1">
      <c r="B181" s="300"/>
      <c r="C181" s="275" t="s">
        <v>110</v>
      </c>
      <c r="D181" s="275"/>
      <c r="E181" s="275"/>
      <c r="F181" s="298" t="s">
        <v>1337</v>
      </c>
      <c r="G181" s="275"/>
      <c r="H181" s="275" t="s">
        <v>1301</v>
      </c>
      <c r="I181" s="275" t="s">
        <v>1339</v>
      </c>
      <c r="J181" s="275">
        <v>10</v>
      </c>
      <c r="K181" s="323"/>
    </row>
    <row r="182" s="1" customFormat="1" ht="15" customHeight="1">
      <c r="B182" s="300"/>
      <c r="C182" s="275" t="s">
        <v>111</v>
      </c>
      <c r="D182" s="275"/>
      <c r="E182" s="275"/>
      <c r="F182" s="298" t="s">
        <v>1337</v>
      </c>
      <c r="G182" s="275"/>
      <c r="H182" s="275" t="s">
        <v>1411</v>
      </c>
      <c r="I182" s="275" t="s">
        <v>1372</v>
      </c>
      <c r="J182" s="275"/>
      <c r="K182" s="323"/>
    </row>
    <row r="183" s="1" customFormat="1" ht="15" customHeight="1">
      <c r="B183" s="300"/>
      <c r="C183" s="275" t="s">
        <v>1412</v>
      </c>
      <c r="D183" s="275"/>
      <c r="E183" s="275"/>
      <c r="F183" s="298" t="s">
        <v>1337</v>
      </c>
      <c r="G183" s="275"/>
      <c r="H183" s="275" t="s">
        <v>1413</v>
      </c>
      <c r="I183" s="275" t="s">
        <v>1372</v>
      </c>
      <c r="J183" s="275"/>
      <c r="K183" s="323"/>
    </row>
    <row r="184" s="1" customFormat="1" ht="15" customHeight="1">
      <c r="B184" s="300"/>
      <c r="C184" s="275" t="s">
        <v>1401</v>
      </c>
      <c r="D184" s="275"/>
      <c r="E184" s="275"/>
      <c r="F184" s="298" t="s">
        <v>1337</v>
      </c>
      <c r="G184" s="275"/>
      <c r="H184" s="275" t="s">
        <v>1414</v>
      </c>
      <c r="I184" s="275" t="s">
        <v>1372</v>
      </c>
      <c r="J184" s="275"/>
      <c r="K184" s="323"/>
    </row>
    <row r="185" s="1" customFormat="1" ht="15" customHeight="1">
      <c r="B185" s="300"/>
      <c r="C185" s="275" t="s">
        <v>113</v>
      </c>
      <c r="D185" s="275"/>
      <c r="E185" s="275"/>
      <c r="F185" s="298" t="s">
        <v>1343</v>
      </c>
      <c r="G185" s="275"/>
      <c r="H185" s="275" t="s">
        <v>1415</v>
      </c>
      <c r="I185" s="275" t="s">
        <v>1339</v>
      </c>
      <c r="J185" s="275">
        <v>50</v>
      </c>
      <c r="K185" s="323"/>
    </row>
    <row r="186" s="1" customFormat="1" ht="15" customHeight="1">
      <c r="B186" s="300"/>
      <c r="C186" s="275" t="s">
        <v>1416</v>
      </c>
      <c r="D186" s="275"/>
      <c r="E186" s="275"/>
      <c r="F186" s="298" t="s">
        <v>1343</v>
      </c>
      <c r="G186" s="275"/>
      <c r="H186" s="275" t="s">
        <v>1417</v>
      </c>
      <c r="I186" s="275" t="s">
        <v>1418</v>
      </c>
      <c r="J186" s="275"/>
      <c r="K186" s="323"/>
    </row>
    <row r="187" s="1" customFormat="1" ht="15" customHeight="1">
      <c r="B187" s="300"/>
      <c r="C187" s="275" t="s">
        <v>1419</v>
      </c>
      <c r="D187" s="275"/>
      <c r="E187" s="275"/>
      <c r="F187" s="298" t="s">
        <v>1343</v>
      </c>
      <c r="G187" s="275"/>
      <c r="H187" s="275" t="s">
        <v>1420</v>
      </c>
      <c r="I187" s="275" t="s">
        <v>1418</v>
      </c>
      <c r="J187" s="275"/>
      <c r="K187" s="323"/>
    </row>
    <row r="188" s="1" customFormat="1" ht="15" customHeight="1">
      <c r="B188" s="300"/>
      <c r="C188" s="275" t="s">
        <v>1421</v>
      </c>
      <c r="D188" s="275"/>
      <c r="E188" s="275"/>
      <c r="F188" s="298" t="s">
        <v>1343</v>
      </c>
      <c r="G188" s="275"/>
      <c r="H188" s="275" t="s">
        <v>1422</v>
      </c>
      <c r="I188" s="275" t="s">
        <v>1418</v>
      </c>
      <c r="J188" s="275"/>
      <c r="K188" s="323"/>
    </row>
    <row r="189" s="1" customFormat="1" ht="15" customHeight="1">
      <c r="B189" s="300"/>
      <c r="C189" s="336" t="s">
        <v>1423</v>
      </c>
      <c r="D189" s="275"/>
      <c r="E189" s="275"/>
      <c r="F189" s="298" t="s">
        <v>1343</v>
      </c>
      <c r="G189" s="275"/>
      <c r="H189" s="275" t="s">
        <v>1424</v>
      </c>
      <c r="I189" s="275" t="s">
        <v>1425</v>
      </c>
      <c r="J189" s="337" t="s">
        <v>1426</v>
      </c>
      <c r="K189" s="323"/>
    </row>
    <row r="190" s="1" customFormat="1" ht="15" customHeight="1">
      <c r="B190" s="300"/>
      <c r="C190" s="336" t="s">
        <v>43</v>
      </c>
      <c r="D190" s="275"/>
      <c r="E190" s="275"/>
      <c r="F190" s="298" t="s">
        <v>1337</v>
      </c>
      <c r="G190" s="275"/>
      <c r="H190" s="272" t="s">
        <v>1427</v>
      </c>
      <c r="I190" s="275" t="s">
        <v>1428</v>
      </c>
      <c r="J190" s="275"/>
      <c r="K190" s="323"/>
    </row>
    <row r="191" s="1" customFormat="1" ht="15" customHeight="1">
      <c r="B191" s="300"/>
      <c r="C191" s="336" t="s">
        <v>1429</v>
      </c>
      <c r="D191" s="275"/>
      <c r="E191" s="275"/>
      <c r="F191" s="298" t="s">
        <v>1337</v>
      </c>
      <c r="G191" s="275"/>
      <c r="H191" s="275" t="s">
        <v>1430</v>
      </c>
      <c r="I191" s="275" t="s">
        <v>1372</v>
      </c>
      <c r="J191" s="275"/>
      <c r="K191" s="323"/>
    </row>
    <row r="192" s="1" customFormat="1" ht="15" customHeight="1">
      <c r="B192" s="300"/>
      <c r="C192" s="336" t="s">
        <v>1431</v>
      </c>
      <c r="D192" s="275"/>
      <c r="E192" s="275"/>
      <c r="F192" s="298" t="s">
        <v>1337</v>
      </c>
      <c r="G192" s="275"/>
      <c r="H192" s="275" t="s">
        <v>1432</v>
      </c>
      <c r="I192" s="275" t="s">
        <v>1372</v>
      </c>
      <c r="J192" s="275"/>
      <c r="K192" s="323"/>
    </row>
    <row r="193" s="1" customFormat="1" ht="15" customHeight="1">
      <c r="B193" s="300"/>
      <c r="C193" s="336" t="s">
        <v>1433</v>
      </c>
      <c r="D193" s="275"/>
      <c r="E193" s="275"/>
      <c r="F193" s="298" t="s">
        <v>1343</v>
      </c>
      <c r="G193" s="275"/>
      <c r="H193" s="275" t="s">
        <v>1434</v>
      </c>
      <c r="I193" s="275" t="s">
        <v>1372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1435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1436</v>
      </c>
      <c r="D200" s="339"/>
      <c r="E200" s="339"/>
      <c r="F200" s="339" t="s">
        <v>1437</v>
      </c>
      <c r="G200" s="340"/>
      <c r="H200" s="339" t="s">
        <v>1438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1428</v>
      </c>
      <c r="D202" s="275"/>
      <c r="E202" s="275"/>
      <c r="F202" s="298" t="s">
        <v>44</v>
      </c>
      <c r="G202" s="275"/>
      <c r="H202" s="275" t="s">
        <v>1439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45</v>
      </c>
      <c r="G203" s="275"/>
      <c r="H203" s="275" t="s">
        <v>1440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48</v>
      </c>
      <c r="G204" s="275"/>
      <c r="H204" s="275" t="s">
        <v>1441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46</v>
      </c>
      <c r="G205" s="275"/>
      <c r="H205" s="275" t="s">
        <v>1442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47</v>
      </c>
      <c r="G206" s="275"/>
      <c r="H206" s="275" t="s">
        <v>1443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1384</v>
      </c>
      <c r="D208" s="275"/>
      <c r="E208" s="275"/>
      <c r="F208" s="298" t="s">
        <v>80</v>
      </c>
      <c r="G208" s="275"/>
      <c r="H208" s="275" t="s">
        <v>1444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1279</v>
      </c>
      <c r="G209" s="275"/>
      <c r="H209" s="275" t="s">
        <v>1280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1277</v>
      </c>
      <c r="G210" s="275"/>
      <c r="H210" s="275" t="s">
        <v>1445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1281</v>
      </c>
      <c r="G211" s="336"/>
      <c r="H211" s="327" t="s">
        <v>1282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1283</v>
      </c>
      <c r="G212" s="336"/>
      <c r="H212" s="327" t="s">
        <v>1446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1408</v>
      </c>
      <c r="D214" s="275"/>
      <c r="E214" s="275"/>
      <c r="F214" s="298">
        <v>1</v>
      </c>
      <c r="G214" s="336"/>
      <c r="H214" s="327" t="s">
        <v>1447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1448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1449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1450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DESKTOP-QDSENHU\Rohlíková</dc:creator>
  <cp:lastModifiedBy>DESKTOP-QDSENHU\Rohlíková</cp:lastModifiedBy>
  <dcterms:created xsi:type="dcterms:W3CDTF">2023-05-11T07:54:14Z</dcterms:created>
  <dcterms:modified xsi:type="dcterms:W3CDTF">2023-05-11T07:54:28Z</dcterms:modified>
</cp:coreProperties>
</file>